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90" yWindow="4950" windowWidth="20835" windowHeight="7230" tabRatio="855"/>
  </bookViews>
  <sheets>
    <sheet name="データ表" sheetId="5" r:id="rId1"/>
    <sheet name="データ表 (Ｎonfat Ｄry Ｍilk2017公表）" sheetId="6" state="hidden" r:id="rId2"/>
    <sheet name="データ表 (Ｎonfat Ｄry Ｍilk2016公表）" sheetId="7" state="hidden" r:id="rId3"/>
    <sheet name="データ表 (Ｎonfat Ｄry Ｍilk2015公表）" sheetId="4" state="hidden" r:id="rId4"/>
    <sheet name="データ表 (Ｎonfat Ｄry Ｍilk2014公表)" sheetId="3" state="hidden" r:id="rId5"/>
    <sheet name="データ表 (skimmed milk2013公表)" sheetId="2" state="hidden" r:id="rId6"/>
  </sheets>
  <definedNames>
    <definedName name="_xlnm.Print_Area" localSheetId="0">データ表!$B$2:$Y$21</definedName>
    <definedName name="_xlnm.Print_Area" localSheetId="4">'データ表 (Ｎonfat Ｄry Ｍilk2014公表)'!$B$2:$AS$18</definedName>
    <definedName name="_xlnm.Print_Area" localSheetId="3">'データ表 (Ｎonfat Ｄry Ｍilk2015公表）'!$B$2:$U$19</definedName>
    <definedName name="_xlnm.Print_Area" localSheetId="2">'データ表 (Ｎonfat Ｄry Ｍilk2016公表）'!$B$2:$U$19</definedName>
    <definedName name="_xlnm.Print_Area" localSheetId="1">'データ表 (Ｎonfat Ｄry Ｍilk2017公表）'!$B$2:$U$19</definedName>
    <definedName name="_xlnm.Print_Area" localSheetId="5">'データ表 (skimmed milk2013公表)'!$B$2:$AW$18</definedName>
  </definedNames>
  <calcPr calcId="144525"/>
</workbook>
</file>

<file path=xl/calcChain.xml><?xml version="1.0" encoding="utf-8"?>
<calcChain xmlns="http://schemas.openxmlformats.org/spreadsheetml/2006/main">
  <c r="Q15" i="5" l="1"/>
  <c r="Q14" i="5"/>
  <c r="Q13" i="5"/>
  <c r="Q12" i="5"/>
  <c r="Q11" i="5"/>
  <c r="Y15" i="5" l="1"/>
  <c r="W15" i="5"/>
  <c r="U15" i="5"/>
  <c r="S15" i="5"/>
  <c r="O15" i="5"/>
  <c r="M15" i="5"/>
  <c r="K15" i="5"/>
  <c r="I15" i="5"/>
  <c r="G14" i="5" l="1"/>
  <c r="G13" i="5"/>
  <c r="G12" i="5"/>
  <c r="G11" i="5"/>
  <c r="G10" i="5"/>
  <c r="Y14" i="5"/>
  <c r="W14" i="5"/>
  <c r="U14" i="5"/>
  <c r="S14" i="5"/>
  <c r="O14" i="5"/>
  <c r="M14" i="5"/>
  <c r="K14" i="5"/>
  <c r="I14" i="5"/>
  <c r="Q13" i="4" l="1"/>
  <c r="Q12" i="4"/>
  <c r="Q11" i="4"/>
  <c r="Q10" i="4"/>
  <c r="Q9" i="4"/>
  <c r="Q13" i="7"/>
  <c r="Q12" i="7"/>
  <c r="Q11" i="7"/>
  <c r="Q10" i="7"/>
  <c r="Q9" i="7"/>
  <c r="Q13" i="6"/>
  <c r="Q12" i="6"/>
  <c r="Q11" i="6"/>
  <c r="Q10" i="6"/>
  <c r="Q9" i="6"/>
  <c r="U10" i="5"/>
  <c r="U11" i="5"/>
  <c r="U12" i="5"/>
  <c r="U13" i="5"/>
  <c r="U9" i="5"/>
  <c r="S9" i="5"/>
  <c r="U13" i="7" l="1"/>
  <c r="O13" i="7"/>
  <c r="K13" i="7"/>
  <c r="I13" i="7"/>
  <c r="E13" i="7"/>
  <c r="G13" i="7"/>
  <c r="S13" i="7"/>
  <c r="M13" i="7"/>
  <c r="U12" i="7"/>
  <c r="O12" i="7"/>
  <c r="K12" i="7"/>
  <c r="I12" i="7"/>
  <c r="E12" i="7"/>
  <c r="G12" i="7"/>
  <c r="S12" i="7"/>
  <c r="M12" i="7"/>
  <c r="U11" i="7"/>
  <c r="O11" i="7"/>
  <c r="K11" i="7"/>
  <c r="I11" i="7"/>
  <c r="E11" i="7"/>
  <c r="G11" i="7"/>
  <c r="S11" i="7"/>
  <c r="M11" i="7"/>
  <c r="M13" i="6"/>
  <c r="U13" i="6"/>
  <c r="O13" i="6"/>
  <c r="I13" i="6"/>
  <c r="E13" i="6"/>
  <c r="G13" i="6"/>
  <c r="S13" i="6"/>
  <c r="K13" i="6"/>
  <c r="U12" i="6"/>
  <c r="O12" i="6"/>
  <c r="M12" i="6"/>
  <c r="I12" i="6"/>
  <c r="E12" i="6"/>
  <c r="G12" i="6"/>
  <c r="S12" i="6"/>
  <c r="K12" i="6"/>
  <c r="U11" i="6"/>
  <c r="O11" i="6"/>
  <c r="M11" i="6"/>
  <c r="I11" i="6"/>
  <c r="E11" i="6"/>
  <c r="G11" i="6"/>
  <c r="S11" i="6"/>
  <c r="K11" i="6"/>
  <c r="U10" i="6"/>
  <c r="O10" i="6"/>
  <c r="M10" i="6"/>
  <c r="I10" i="6"/>
  <c r="E10" i="6"/>
  <c r="G10" i="6"/>
  <c r="S10" i="6"/>
  <c r="K10" i="6"/>
  <c r="U9" i="6"/>
  <c r="O9" i="6"/>
  <c r="M9" i="6"/>
  <c r="I9" i="6"/>
  <c r="E9" i="6"/>
  <c r="G9" i="6"/>
  <c r="S9" i="6"/>
  <c r="K9" i="6"/>
  <c r="E12" i="5"/>
  <c r="E13" i="5"/>
  <c r="Y13" i="5"/>
  <c r="S13" i="5"/>
  <c r="M13" i="5"/>
  <c r="I13" i="5"/>
  <c r="K13" i="5"/>
  <c r="W13" i="5"/>
  <c r="O13" i="5"/>
  <c r="Y12" i="5"/>
  <c r="S12" i="5"/>
  <c r="M12" i="5"/>
  <c r="I12" i="5"/>
  <c r="K12" i="5"/>
  <c r="W12" i="5"/>
  <c r="O12" i="5"/>
  <c r="Y11" i="5"/>
  <c r="S11" i="5"/>
  <c r="E11" i="5"/>
  <c r="M11" i="5"/>
  <c r="I11" i="5"/>
  <c r="K11" i="5"/>
  <c r="W11" i="5"/>
  <c r="O11" i="5"/>
  <c r="Y10" i="5"/>
  <c r="S10" i="5"/>
  <c r="E10" i="5"/>
  <c r="M10" i="5"/>
  <c r="I10" i="5"/>
  <c r="K10" i="5"/>
  <c r="W10" i="5"/>
  <c r="O10" i="5"/>
  <c r="Y9" i="5"/>
  <c r="E9" i="5"/>
  <c r="M9" i="5"/>
  <c r="I9" i="5"/>
  <c r="K9" i="5"/>
  <c r="W9" i="5"/>
  <c r="O9" i="5"/>
  <c r="M9" i="4" l="1"/>
  <c r="M10" i="4"/>
  <c r="M11" i="4"/>
  <c r="M12" i="4"/>
  <c r="M13" i="4"/>
  <c r="E9" i="4"/>
  <c r="E10" i="4"/>
  <c r="E11" i="4"/>
  <c r="E12" i="4"/>
  <c r="E13" i="4"/>
  <c r="K9" i="4"/>
  <c r="K10" i="4"/>
  <c r="K11" i="4"/>
  <c r="K12" i="4"/>
  <c r="K13" i="4"/>
  <c r="S13" i="4"/>
  <c r="G13" i="4"/>
  <c r="I13" i="4"/>
  <c r="O13" i="4"/>
  <c r="U13" i="4"/>
  <c r="U12" i="4"/>
  <c r="O12" i="4"/>
  <c r="I12" i="4"/>
  <c r="G12" i="4"/>
  <c r="S12" i="4"/>
  <c r="U11" i="4"/>
  <c r="O11" i="4"/>
  <c r="I11" i="4"/>
  <c r="G11" i="4"/>
  <c r="S11" i="4"/>
  <c r="U10" i="4"/>
  <c r="O10" i="4"/>
  <c r="I10" i="4"/>
  <c r="G10" i="4"/>
  <c r="S10" i="4"/>
  <c r="U9" i="4"/>
  <c r="O9" i="4"/>
  <c r="I9" i="4"/>
  <c r="G9" i="4"/>
  <c r="S9" i="4"/>
  <c r="AM13" i="3"/>
  <c r="AQ13" i="3"/>
  <c r="AQ12" i="3"/>
  <c r="AR9" i="3"/>
  <c r="AR10" i="3"/>
  <c r="AR11" i="3"/>
  <c r="AR12" i="3"/>
  <c r="AR13" i="3"/>
  <c r="AS13" i="3" s="1"/>
  <c r="AR8" i="3"/>
  <c r="AS8" i="3" s="1"/>
  <c r="AM12" i="3"/>
  <c r="AO11" i="3"/>
  <c r="AO13" i="3"/>
  <c r="S10" i="3"/>
  <c r="S13" i="3"/>
  <c r="S12" i="3"/>
  <c r="S11" i="3"/>
  <c r="S9" i="3"/>
  <c r="AI13" i="3"/>
  <c r="AG13" i="3"/>
  <c r="AE13" i="3"/>
  <c r="AC13" i="3"/>
  <c r="AA13" i="3"/>
  <c r="Y13" i="3"/>
  <c r="W13" i="3"/>
  <c r="U13" i="3"/>
  <c r="Q13" i="3"/>
  <c r="M13" i="3"/>
  <c r="K13" i="3"/>
  <c r="I13" i="3"/>
  <c r="G13" i="3"/>
  <c r="E13" i="3"/>
  <c r="AS12" i="3"/>
  <c r="AO12" i="3"/>
  <c r="AI12" i="3"/>
  <c r="AG12" i="3"/>
  <c r="AE12" i="3"/>
  <c r="AC12" i="3"/>
  <c r="AA12" i="3"/>
  <c r="Y12" i="3"/>
  <c r="W12" i="3"/>
  <c r="U12" i="3"/>
  <c r="Q12" i="3"/>
  <c r="M12" i="3"/>
  <c r="K12" i="3"/>
  <c r="I12" i="3"/>
  <c r="G12" i="3"/>
  <c r="E12" i="3"/>
  <c r="AS11" i="3"/>
  <c r="AQ11" i="3"/>
  <c r="AM11" i="3"/>
  <c r="AI11" i="3"/>
  <c r="AG11" i="3"/>
  <c r="AE11" i="3"/>
  <c r="AC11" i="3"/>
  <c r="AA11" i="3"/>
  <c r="Y11" i="3"/>
  <c r="W11" i="3"/>
  <c r="U11" i="3"/>
  <c r="Q11" i="3"/>
  <c r="M11" i="3"/>
  <c r="K11" i="3"/>
  <c r="I11" i="3"/>
  <c r="G11" i="3"/>
  <c r="E11" i="3"/>
  <c r="AS10" i="3"/>
  <c r="AQ10" i="3"/>
  <c r="AO10" i="3"/>
  <c r="AM10" i="3"/>
  <c r="AI10" i="3"/>
  <c r="AG10" i="3"/>
  <c r="AE10" i="3"/>
  <c r="AC10" i="3"/>
  <c r="AA10" i="3"/>
  <c r="Y10" i="3"/>
  <c r="W10" i="3"/>
  <c r="U10" i="3"/>
  <c r="Q10" i="3"/>
  <c r="O10" i="3"/>
  <c r="M10" i="3"/>
  <c r="K10" i="3"/>
  <c r="I10" i="3"/>
  <c r="G10" i="3"/>
  <c r="E10" i="3"/>
  <c r="AS9" i="3"/>
  <c r="AQ9" i="3"/>
  <c r="AO9" i="3"/>
  <c r="AM9" i="3"/>
  <c r="AI9" i="3"/>
  <c r="AG9" i="3"/>
  <c r="AE9" i="3"/>
  <c r="AC9" i="3"/>
  <c r="AA9" i="3"/>
  <c r="Y9" i="3"/>
  <c r="W9" i="3"/>
  <c r="U9" i="3"/>
  <c r="Q9" i="3"/>
  <c r="O9" i="3"/>
  <c r="M9" i="3"/>
  <c r="K9" i="3"/>
  <c r="I9" i="3"/>
  <c r="G9" i="3"/>
  <c r="E9" i="3"/>
  <c r="AV8" i="2"/>
  <c r="AV9" i="2"/>
  <c r="AW9" i="2" s="1"/>
  <c r="AV10" i="2"/>
  <c r="AV11" i="2"/>
  <c r="AV12" i="2"/>
  <c r="AV13" i="2"/>
  <c r="AW13" i="2" s="1"/>
  <c r="AR8" i="2"/>
  <c r="AR9" i="2"/>
  <c r="AS9" i="2" s="1"/>
  <c r="AR10" i="2"/>
  <c r="AR11" i="2"/>
  <c r="AR12" i="2"/>
  <c r="AR13" i="2"/>
  <c r="AS13" i="2" s="1"/>
  <c r="AL8" i="2"/>
  <c r="AL9" i="2"/>
  <c r="AM10" i="2" s="1"/>
  <c r="AL10" i="2"/>
  <c r="AL11" i="2"/>
  <c r="AL12" i="2"/>
  <c r="AL13" i="2"/>
  <c r="AI13" i="2"/>
  <c r="X10" i="2"/>
  <c r="Y11" i="2" s="1"/>
  <c r="X11" i="2"/>
  <c r="X12" i="2"/>
  <c r="X13" i="2"/>
  <c r="X9" i="2"/>
  <c r="Y9" i="2" s="1"/>
  <c r="E9" i="2"/>
  <c r="AU13" i="2"/>
  <c r="AQ13" i="2"/>
  <c r="AO13" i="2"/>
  <c r="AK13" i="2"/>
  <c r="AG13" i="2"/>
  <c r="AE13" i="2"/>
  <c r="AC13" i="2"/>
  <c r="AA13" i="2"/>
  <c r="W13" i="2"/>
  <c r="U13" i="2"/>
  <c r="S13" i="2"/>
  <c r="P13" i="2"/>
  <c r="O13" i="2"/>
  <c r="M13" i="2"/>
  <c r="J13" i="2"/>
  <c r="I13" i="2"/>
  <c r="G13" i="2"/>
  <c r="E13" i="2"/>
  <c r="AW12" i="2"/>
  <c r="AU12" i="2"/>
  <c r="AQ12" i="2"/>
  <c r="AO12" i="2"/>
  <c r="AK12" i="2"/>
  <c r="AI12" i="2"/>
  <c r="AG12" i="2"/>
  <c r="AE12" i="2"/>
  <c r="AC12" i="2"/>
  <c r="AA12" i="2"/>
  <c r="W12" i="2"/>
  <c r="U12" i="2"/>
  <c r="S12" i="2"/>
  <c r="P12" i="2"/>
  <c r="O12" i="2"/>
  <c r="M12" i="2"/>
  <c r="J12" i="2"/>
  <c r="I12" i="2"/>
  <c r="G12" i="2"/>
  <c r="E12" i="2"/>
  <c r="AW11" i="2"/>
  <c r="AU11" i="2"/>
  <c r="AS11" i="2"/>
  <c r="AQ11" i="2"/>
  <c r="AO11" i="2"/>
  <c r="AK11" i="2"/>
  <c r="AI11" i="2"/>
  <c r="AG11" i="2"/>
  <c r="AE11" i="2"/>
  <c r="AC11" i="2"/>
  <c r="AA11" i="2"/>
  <c r="W11" i="2"/>
  <c r="U11" i="2"/>
  <c r="S11" i="2"/>
  <c r="P11" i="2"/>
  <c r="O11" i="2"/>
  <c r="M11" i="2"/>
  <c r="J11" i="2"/>
  <c r="I11" i="2"/>
  <c r="G11" i="2"/>
  <c r="E11" i="2"/>
  <c r="AW10" i="2"/>
  <c r="AU10" i="2"/>
  <c r="AS10" i="2"/>
  <c r="AQ10" i="2"/>
  <c r="AO10" i="2"/>
  <c r="AK10" i="2"/>
  <c r="AI10" i="2"/>
  <c r="AG10" i="2"/>
  <c r="AE10" i="2"/>
  <c r="AC10" i="2"/>
  <c r="AA10" i="2"/>
  <c r="Y10" i="2"/>
  <c r="W10" i="2"/>
  <c r="U10" i="2"/>
  <c r="S10" i="2"/>
  <c r="P10" i="2"/>
  <c r="Q10" i="2" s="1"/>
  <c r="O10" i="2"/>
  <c r="M10" i="2"/>
  <c r="J10" i="2"/>
  <c r="K10" i="2" s="1"/>
  <c r="I10" i="2"/>
  <c r="G10" i="2"/>
  <c r="E10" i="2"/>
  <c r="AU9" i="2"/>
  <c r="AQ9" i="2"/>
  <c r="AO9" i="2"/>
  <c r="AM9" i="2"/>
  <c r="AK9" i="2"/>
  <c r="AI9" i="2"/>
  <c r="AG9" i="2"/>
  <c r="AE9" i="2"/>
  <c r="AC9" i="2"/>
  <c r="AA9" i="2"/>
  <c r="W9" i="2"/>
  <c r="U9" i="2"/>
  <c r="S9" i="2"/>
  <c r="Q9" i="2"/>
  <c r="O9" i="2"/>
  <c r="M9" i="2"/>
  <c r="K9" i="2"/>
  <c r="I9" i="2"/>
  <c r="G9" i="2"/>
  <c r="AW8" i="2"/>
  <c r="Q13" i="2" l="1"/>
  <c r="Y13" i="2"/>
  <c r="AK9" i="3"/>
  <c r="AK10" i="3"/>
  <c r="O11" i="3"/>
  <c r="AK12" i="3"/>
  <c r="O13" i="3"/>
  <c r="AK11" i="3"/>
  <c r="O12" i="3"/>
  <c r="AK13" i="3"/>
  <c r="Q12" i="2"/>
  <c r="AM11" i="2"/>
  <c r="AM13" i="2"/>
  <c r="K12" i="2"/>
  <c r="K11" i="2"/>
  <c r="Q11" i="2"/>
  <c r="Y12" i="2"/>
  <c r="AM12" i="2"/>
  <c r="AS12" i="2"/>
  <c r="K13" i="2"/>
</calcChain>
</file>

<file path=xl/sharedStrings.xml><?xml version="1.0" encoding="utf-8"?>
<sst xmlns="http://schemas.openxmlformats.org/spreadsheetml/2006/main" count="325" uniqueCount="77">
  <si>
    <t>(単位：千トン、％)</t>
    <rPh sb="1" eb="3">
      <t>タンイ</t>
    </rPh>
    <rPh sb="4" eb="5">
      <t>セン</t>
    </rPh>
    <phoneticPr fontId="1"/>
  </si>
  <si>
    <t>年</t>
    <rPh sb="0" eb="1">
      <t>ネン</t>
    </rPh>
    <phoneticPr fontId="1"/>
  </si>
  <si>
    <t>北米</t>
    <rPh sb="0" eb="2">
      <t>ホクベイ</t>
    </rPh>
    <phoneticPr fontId="1"/>
  </si>
  <si>
    <t>南米</t>
    <rPh sb="0" eb="1">
      <t>ミナミ</t>
    </rPh>
    <rPh sb="1" eb="2">
      <t>ベイ</t>
    </rPh>
    <phoneticPr fontId="1"/>
  </si>
  <si>
    <t>ヨーロッパ</t>
    <phoneticPr fontId="1"/>
  </si>
  <si>
    <t>東欧</t>
    <rPh sb="0" eb="2">
      <t>トウオウ</t>
    </rPh>
    <phoneticPr fontId="1"/>
  </si>
  <si>
    <t>アジア</t>
    <phoneticPr fontId="1"/>
  </si>
  <si>
    <t>オセアニア</t>
    <phoneticPr fontId="1"/>
  </si>
  <si>
    <t>合計</t>
    <rPh sb="0" eb="2">
      <t>ゴウケイ</t>
    </rPh>
    <phoneticPr fontId="1"/>
  </si>
  <si>
    <t>カナダ　</t>
    <phoneticPr fontId="1"/>
  </si>
  <si>
    <t>メキシコ</t>
    <phoneticPr fontId="1"/>
  </si>
  <si>
    <t>アメリカ</t>
    <phoneticPr fontId="1"/>
  </si>
  <si>
    <t>小計</t>
    <rPh sb="0" eb="2">
      <t>ショウケイ</t>
    </rPh>
    <phoneticPr fontId="1"/>
  </si>
  <si>
    <t>アルゼンチン</t>
    <phoneticPr fontId="1"/>
  </si>
  <si>
    <t>ブラジル</t>
    <phoneticPr fontId="1"/>
  </si>
  <si>
    <t>EU-28</t>
    <phoneticPr fontId="1"/>
  </si>
  <si>
    <t>ロシア</t>
    <phoneticPr fontId="1"/>
  </si>
  <si>
    <t>ウクラ
イナ</t>
    <phoneticPr fontId="1"/>
  </si>
  <si>
    <t>中国</t>
    <phoneticPr fontId="1"/>
  </si>
  <si>
    <t>インド</t>
    <phoneticPr fontId="1"/>
  </si>
  <si>
    <t>インドネシア</t>
    <phoneticPr fontId="1"/>
  </si>
  <si>
    <t>日本</t>
    <phoneticPr fontId="1"/>
  </si>
  <si>
    <t>韓国</t>
    <phoneticPr fontId="1"/>
  </si>
  <si>
    <t>フィリピン</t>
    <phoneticPr fontId="1"/>
  </si>
  <si>
    <t>小計</t>
    <phoneticPr fontId="1"/>
  </si>
  <si>
    <t>オースト
ラリア</t>
    <phoneticPr fontId="1"/>
  </si>
  <si>
    <t>ニュージー
ランド</t>
    <phoneticPr fontId="1"/>
  </si>
  <si>
    <t>前年比</t>
    <rPh sb="0" eb="3">
      <t>ゼンネンヒ</t>
    </rPh>
    <phoneticPr fontId="1"/>
  </si>
  <si>
    <t>平成 21</t>
    <rPh sb="0" eb="2">
      <t>ヘイセイ</t>
    </rPh>
    <phoneticPr fontId="1"/>
  </si>
  <si>
    <t>-</t>
    <phoneticPr fontId="1"/>
  </si>
  <si>
    <t>データ元：USDA「Dairy:World Markets and Trade」</t>
    <rPh sb="3" eb="4">
      <t>モト</t>
    </rPh>
    <phoneticPr fontId="1"/>
  </si>
  <si>
    <t>注：1　(p)は推定値。(f)は予測値。</t>
    <rPh sb="0" eb="1">
      <t>チュウ</t>
    </rPh>
    <rPh sb="8" eb="11">
      <t>スイテイチ</t>
    </rPh>
    <rPh sb="16" eb="19">
      <t>ヨソクチ</t>
    </rPh>
    <phoneticPr fontId="1"/>
  </si>
  <si>
    <t xml:space="preserve">      3 小計及び合計は主要国におけるものである。</t>
    <phoneticPr fontId="1"/>
  </si>
  <si>
    <t xml:space="preserve">      2 「前年比」はJミルクによる算出。</t>
    <rPh sb="9" eb="12">
      <t>ゼンネンヒ</t>
    </rPh>
    <rPh sb="21" eb="23">
      <t>サンシュツ</t>
    </rPh>
    <phoneticPr fontId="1"/>
  </si>
  <si>
    <t>毎年1回更新、最終更新日2017/8/8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</si>
  <si>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主要国の脱脂粉乳消費量(skimmed milk2013公表)</t>
    <rPh sb="0" eb="2">
      <t>シュヨウ</t>
    </rPh>
    <rPh sb="2" eb="3">
      <t>コク</t>
    </rPh>
    <rPh sb="4" eb="6">
      <t>ダッシ</t>
    </rPh>
    <rPh sb="6" eb="8">
      <t>フンニュウ</t>
    </rPh>
    <rPh sb="8" eb="11">
      <t>ショウヒリョウ</t>
    </rPh>
    <phoneticPr fontId="1"/>
  </si>
  <si>
    <t>(ｐ)2013</t>
    <phoneticPr fontId="1"/>
  </si>
  <si>
    <t>(ｆ)2014</t>
    <phoneticPr fontId="1"/>
  </si>
  <si>
    <t>主要国の脱脂粉乳消費量(Ｎonfat Ｄry Ｍilk2014公表)</t>
    <rPh sb="0" eb="2">
      <t>シュヨウ</t>
    </rPh>
    <rPh sb="2" eb="3">
      <t>コク</t>
    </rPh>
    <rPh sb="4" eb="6">
      <t>ダッシ</t>
    </rPh>
    <rPh sb="6" eb="8">
      <t>フンニュウ</t>
    </rPh>
    <rPh sb="8" eb="11">
      <t>ショウヒリョウ</t>
    </rPh>
    <phoneticPr fontId="1"/>
  </si>
  <si>
    <t>チリ</t>
    <phoneticPr fontId="1"/>
  </si>
  <si>
    <t>平成22</t>
    <rPh sb="0" eb="2">
      <t>ヘイセイ</t>
    </rPh>
    <phoneticPr fontId="1"/>
  </si>
  <si>
    <t>北アフリカ</t>
    <rPh sb="0" eb="1">
      <t>キタ</t>
    </rPh>
    <phoneticPr fontId="1"/>
  </si>
  <si>
    <t>アルジェリア</t>
    <phoneticPr fontId="1"/>
  </si>
  <si>
    <t>台湾</t>
    <rPh sb="0" eb="2">
      <t>タイワン</t>
    </rPh>
    <phoneticPr fontId="1"/>
  </si>
  <si>
    <t>その他</t>
    <rPh sb="2" eb="3">
      <t>タ</t>
    </rPh>
    <phoneticPr fontId="1"/>
  </si>
  <si>
    <t>EU</t>
    <phoneticPr fontId="1"/>
  </si>
  <si>
    <t>注：1　「前年比」はJミルクによる算出。</t>
    <rPh sb="0" eb="1">
      <t>チュウ</t>
    </rPh>
    <phoneticPr fontId="1"/>
  </si>
  <si>
    <t xml:space="preserve">      2 合計は主要国におけるものである。</t>
    <phoneticPr fontId="1"/>
  </si>
  <si>
    <t>平成23</t>
    <phoneticPr fontId="1"/>
  </si>
  <si>
    <t>-</t>
    <phoneticPr fontId="1"/>
  </si>
  <si>
    <t>注：1 2018年は予測値。</t>
    <rPh sb="0" eb="1">
      <t>チュウ</t>
    </rPh>
    <rPh sb="8" eb="9">
      <t>ネン</t>
    </rPh>
    <rPh sb="10" eb="13">
      <t>ヨソクチ</t>
    </rPh>
    <phoneticPr fontId="1"/>
  </si>
  <si>
    <t xml:space="preserve">  　 2 「前年比」はJミルクによる算出。</t>
    <rPh sb="7" eb="10">
      <t>ゼンネンヒ</t>
    </rPh>
    <rPh sb="19" eb="21">
      <t>サンシュツ</t>
    </rPh>
    <phoneticPr fontId="1"/>
  </si>
  <si>
    <t xml:space="preserve">  　 3 合計は主要国におけるものである。</t>
    <phoneticPr fontId="1"/>
  </si>
  <si>
    <t>平成26</t>
    <phoneticPr fontId="1"/>
  </si>
  <si>
    <t>アルジェリア</t>
    <phoneticPr fontId="1"/>
  </si>
  <si>
    <t>-</t>
    <phoneticPr fontId="1"/>
  </si>
  <si>
    <t>ロシア</t>
    <phoneticPr fontId="1"/>
  </si>
  <si>
    <t>平成25</t>
    <phoneticPr fontId="1"/>
  </si>
  <si>
    <t>平成24</t>
  </si>
  <si>
    <t>注：1 2017年は予測値。</t>
    <rPh sb="0" eb="1">
      <t>チュウ</t>
    </rPh>
    <rPh sb="8" eb="9">
      <t>ネン</t>
    </rPh>
    <rPh sb="10" eb="13">
      <t>ヨソクチ</t>
    </rPh>
    <phoneticPr fontId="1"/>
  </si>
  <si>
    <t>注：1 2016年は予測値。</t>
    <rPh sb="0" eb="1">
      <t>チュウ</t>
    </rPh>
    <rPh sb="8" eb="9">
      <t>ネン</t>
    </rPh>
    <rPh sb="10" eb="13">
      <t>ヨソクチ</t>
    </rPh>
    <phoneticPr fontId="1"/>
  </si>
  <si>
    <t>EU</t>
    <phoneticPr fontId="1"/>
  </si>
  <si>
    <t>アメリカ以外の国</t>
    <rPh sb="4" eb="6">
      <t>イガイ</t>
    </rPh>
    <rPh sb="7" eb="8">
      <t>クニ</t>
    </rPh>
    <phoneticPr fontId="1"/>
  </si>
  <si>
    <t>-</t>
    <phoneticPr fontId="1"/>
  </si>
  <si>
    <t>主要国の脱脂粉乳消費量(Ｎonfat Ｄry Ｍilk2017公表)</t>
    <rPh sb="0" eb="2">
      <t>シュヨウ</t>
    </rPh>
    <rPh sb="2" eb="3">
      <t>コク</t>
    </rPh>
    <rPh sb="4" eb="6">
      <t>ダッシ</t>
    </rPh>
    <rPh sb="6" eb="8">
      <t>フンニュウ</t>
    </rPh>
    <rPh sb="8" eb="11">
      <t>ショウヒリョウ</t>
    </rPh>
    <phoneticPr fontId="1"/>
  </si>
  <si>
    <t>主要国の脱脂粉乳消費量(Ｎonfat Ｄry Ｍilk2016公表)</t>
    <rPh sb="0" eb="2">
      <t>シュヨウ</t>
    </rPh>
    <rPh sb="2" eb="3">
      <t>コク</t>
    </rPh>
    <rPh sb="4" eb="6">
      <t>ダッシ</t>
    </rPh>
    <rPh sb="6" eb="8">
      <t>フンニュウ</t>
    </rPh>
    <rPh sb="8" eb="11">
      <t>ショウヒリョウ</t>
    </rPh>
    <phoneticPr fontId="1"/>
  </si>
  <si>
    <t>主要国の脱脂粉乳消費量(Ｎonfat Ｄry Ｍilk2015公表)</t>
    <rPh sb="0" eb="2">
      <t>シュヨウ</t>
    </rPh>
    <rPh sb="2" eb="3">
      <t>コク</t>
    </rPh>
    <rPh sb="4" eb="6">
      <t>ダッシ</t>
    </rPh>
    <rPh sb="6" eb="8">
      <t>フンニュウ</t>
    </rPh>
    <rPh sb="8" eb="11">
      <t>ショウヒリョウ</t>
    </rPh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</si>
  <si>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</si>
  <si>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</si>
  <si>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</si>
  <si>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毎年1回更新、最終更新日2019/1/28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</si>
  <si>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令和元</t>
    <rPh sb="0" eb="2">
      <t>レイワ</t>
    </rPh>
    <rPh sb="2" eb="3">
      <t>ガン</t>
    </rPh>
    <phoneticPr fontId="1"/>
  </si>
  <si>
    <t>ブラジル</t>
    <phoneticPr fontId="1"/>
  </si>
  <si>
    <t>主要国の脱脂粉乳消費量(Ｎonfat Ｄry Ｍilk　2020年公表)</t>
    <rPh sb="0" eb="2">
      <t>シュヨウ</t>
    </rPh>
    <rPh sb="2" eb="3">
      <t>コク</t>
    </rPh>
    <rPh sb="4" eb="6">
      <t>ダッシ</t>
    </rPh>
    <rPh sb="6" eb="8">
      <t>フンニュウ</t>
    </rPh>
    <rPh sb="8" eb="11">
      <t>ショウヒリョウ</t>
    </rPh>
    <rPh sb="32" eb="33">
      <t>ネン</t>
    </rPh>
    <phoneticPr fontId="1"/>
  </si>
  <si>
    <t>注：1 2021年は予測値。</t>
    <rPh sb="0" eb="1">
      <t>チュウ</t>
    </rPh>
    <rPh sb="8" eb="9">
      <t>ネン</t>
    </rPh>
    <rPh sb="10" eb="13">
      <t>ヨソクチ</t>
    </rPh>
    <phoneticPr fontId="1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</si>
  <si>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</si>
  <si>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フィリピン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</si>
</sst>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_ "/>
    <numFmt numFmtId="178" formatCode="0_ "/>
  </numFmts>
  <fonts count="10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right"/>
    </xf>
    <xf numFmtId="176" fontId="8" fillId="0" borderId="20" xfId="0" applyNumberFormat="1" applyFont="1" applyBorder="1"/>
    <xf numFmtId="177" fontId="8" fillId="0" borderId="21" xfId="0" applyNumberFormat="1" applyFont="1" applyBorder="1" applyAlignment="1">
      <alignment horizontal="right"/>
    </xf>
    <xf numFmtId="176" fontId="8" fillId="0" borderId="21" xfId="0" applyNumberFormat="1" applyFont="1" applyBorder="1"/>
    <xf numFmtId="177" fontId="8" fillId="0" borderId="19" xfId="0" applyNumberFormat="1" applyFont="1" applyBorder="1" applyAlignment="1">
      <alignment horizontal="right"/>
    </xf>
    <xf numFmtId="0" fontId="3" fillId="2" borderId="22" xfId="0" applyFont="1" applyFill="1" applyBorder="1" applyAlignment="1">
      <alignment horizontal="right"/>
    </xf>
    <xf numFmtId="177" fontId="8" fillId="0" borderId="20" xfId="0" applyNumberFormat="1" applyFont="1" applyBorder="1"/>
    <xf numFmtId="177" fontId="8" fillId="0" borderId="22" xfId="0" applyNumberFormat="1" applyFont="1" applyBorder="1"/>
    <xf numFmtId="0" fontId="3" fillId="2" borderId="1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/>
    </xf>
    <xf numFmtId="176" fontId="8" fillId="0" borderId="24" xfId="0" applyNumberFormat="1" applyFont="1" applyBorder="1"/>
    <xf numFmtId="177" fontId="8" fillId="0" borderId="24" xfId="0" applyNumberFormat="1" applyFont="1" applyBorder="1"/>
    <xf numFmtId="177" fontId="8" fillId="0" borderId="23" xfId="0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176" fontId="0" fillId="0" borderId="0" xfId="0" applyNumberFormat="1" applyFont="1"/>
    <xf numFmtId="177" fontId="8" fillId="0" borderId="20" xfId="0" applyNumberFormat="1" applyFont="1" applyBorder="1" applyAlignment="1">
      <alignment horizontal="right"/>
    </xf>
    <xf numFmtId="176" fontId="0" fillId="0" borderId="0" xfId="0" applyNumberFormat="1"/>
    <xf numFmtId="0" fontId="0" fillId="0" borderId="0" xfId="0" applyFont="1" applyBorder="1"/>
    <xf numFmtId="178" fontId="8" fillId="0" borderId="0" xfId="0" applyNumberFormat="1" applyFont="1" applyFill="1" applyBorder="1"/>
    <xf numFmtId="0" fontId="3" fillId="2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178" fontId="8" fillId="0" borderId="20" xfId="0" applyNumberFormat="1" applyFont="1" applyBorder="1" applyAlignment="1">
      <alignment horizontal="right"/>
    </xf>
    <xf numFmtId="178" fontId="8" fillId="0" borderId="20" xfId="0" applyNumberFormat="1" applyFont="1" applyBorder="1"/>
    <xf numFmtId="178" fontId="8" fillId="0" borderId="24" xfId="0" applyNumberFormat="1" applyFont="1" applyBorder="1"/>
    <xf numFmtId="0" fontId="3" fillId="2" borderId="31" xfId="0" applyFont="1" applyFill="1" applyBorder="1" applyAlignment="1">
      <alignment horizontal="center"/>
    </xf>
    <xf numFmtId="176" fontId="6" fillId="0" borderId="0" xfId="0" applyNumberFormat="1" applyFont="1"/>
    <xf numFmtId="0" fontId="6" fillId="0" borderId="0" xfId="0" applyFont="1"/>
    <xf numFmtId="176" fontId="8" fillId="5" borderId="20" xfId="0" applyNumberFormat="1" applyFont="1" applyFill="1" applyBorder="1"/>
    <xf numFmtId="177" fontId="8" fillId="5" borderId="20" xfId="0" applyNumberFormat="1" applyFont="1" applyFill="1" applyBorder="1"/>
    <xf numFmtId="177" fontId="8" fillId="5" borderId="22" xfId="0" applyNumberFormat="1" applyFont="1" applyFill="1" applyBorder="1"/>
    <xf numFmtId="176" fontId="0" fillId="5" borderId="0" xfId="0" applyNumberFormat="1" applyFill="1"/>
    <xf numFmtId="0" fontId="0" fillId="5" borderId="0" xfId="0" applyFont="1" applyFill="1"/>
    <xf numFmtId="177" fontId="8" fillId="5" borderId="20" xfId="0" applyNumberFormat="1" applyFont="1" applyFill="1" applyBorder="1" applyAlignment="1">
      <alignment horizontal="right"/>
    </xf>
    <xf numFmtId="177" fontId="8" fillId="0" borderId="22" xfId="0" applyNumberFormat="1" applyFont="1" applyBorder="1" applyAlignment="1">
      <alignment horizontal="right"/>
    </xf>
    <xf numFmtId="176" fontId="8" fillId="5" borderId="24" xfId="0" applyNumberFormat="1" applyFont="1" applyFill="1" applyBorder="1"/>
    <xf numFmtId="176" fontId="8" fillId="5" borderId="20" xfId="0" applyNumberFormat="1" applyFont="1" applyFill="1" applyBorder="1" applyAlignment="1">
      <alignment horizontal="right"/>
    </xf>
    <xf numFmtId="177" fontId="8" fillId="5" borderId="22" xfId="0" applyNumberFormat="1" applyFont="1" applyFill="1" applyBorder="1" applyAlignment="1">
      <alignment horizontal="right"/>
    </xf>
    <xf numFmtId="176" fontId="0" fillId="5" borderId="9" xfId="0" applyNumberFormat="1" applyFill="1" applyBorder="1"/>
    <xf numFmtId="0" fontId="5" fillId="3" borderId="17" xfId="0" applyFont="1" applyFill="1" applyBorder="1" applyAlignment="1">
      <alignment horizontal="center" vertical="center"/>
    </xf>
    <xf numFmtId="176" fontId="8" fillId="5" borderId="32" xfId="0" applyNumberFormat="1" applyFont="1" applyFill="1" applyBorder="1"/>
    <xf numFmtId="176" fontId="8" fillId="0" borderId="32" xfId="0" applyNumberFormat="1" applyFont="1" applyBorder="1"/>
    <xf numFmtId="176" fontId="8" fillId="0" borderId="32" xfId="0" applyNumberFormat="1" applyFont="1" applyFill="1" applyBorder="1"/>
    <xf numFmtId="176" fontId="8" fillId="0" borderId="33" xfId="0" applyNumberFormat="1" applyFont="1" applyBorder="1"/>
    <xf numFmtId="0" fontId="5" fillId="3" borderId="17" xfId="0" applyFont="1" applyFill="1" applyBorder="1" applyAlignment="1">
      <alignment vertical="center"/>
    </xf>
    <xf numFmtId="177" fontId="8" fillId="5" borderId="32" xfId="0" applyNumberFormat="1" applyFont="1" applyFill="1" applyBorder="1" applyAlignment="1">
      <alignment horizontal="right"/>
    </xf>
    <xf numFmtId="177" fontId="8" fillId="0" borderId="32" xfId="0" applyNumberFormat="1" applyFont="1" applyBorder="1"/>
    <xf numFmtId="0" fontId="7" fillId="3" borderId="15" xfId="0" applyFont="1" applyFill="1" applyBorder="1" applyAlignment="1">
      <alignment horizontal="center" vertical="center"/>
    </xf>
    <xf numFmtId="38" fontId="8" fillId="5" borderId="32" xfId="1" applyFont="1" applyFill="1" applyBorder="1" applyAlignment="1">
      <alignment horizontal="right"/>
    </xf>
    <xf numFmtId="38" fontId="8" fillId="0" borderId="32" xfId="1" applyFont="1" applyBorder="1" applyAlignment="1"/>
    <xf numFmtId="38" fontId="8" fillId="0" borderId="33" xfId="1" applyFont="1" applyBorder="1" applyAlignment="1"/>
    <xf numFmtId="176" fontId="8" fillId="0" borderId="33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top"/>
    </xf>
    <xf numFmtId="177" fontId="8" fillId="5" borderId="25" xfId="0" applyNumberFormat="1" applyFont="1" applyFill="1" applyBorder="1" applyAlignment="1">
      <alignment horizontal="right"/>
    </xf>
    <xf numFmtId="177" fontId="8" fillId="5" borderId="24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center" vertical="center"/>
    </xf>
    <xf numFmtId="177" fontId="8" fillId="5" borderId="3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0"/>
  <sheetViews>
    <sheetView showGridLines="0" tabSelected="1" zoomScale="90" zoomScaleNormal="90" zoomScaleSheetLayoutView="85" workbookViewId="0">
      <selection activeCell="P16" sqref="P16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5" customWidth="1"/>
    <col min="21" max="21" width="6.75" customWidth="1"/>
    <col min="22" max="22" width="7.625" customWidth="1"/>
    <col min="23" max="23" width="6.625" customWidth="1"/>
    <col min="24" max="24" width="7.625" customWidth="1"/>
    <col min="25" max="25" width="6.625" customWidth="1"/>
    <col min="27" max="27" width="4.875" customWidth="1"/>
  </cols>
  <sheetData>
    <row r="1" spans="2:28" ht="12" customHeight="1" x14ac:dyDescent="0.15"/>
    <row r="2" spans="2:28" ht="15" customHeight="1" x14ac:dyDescent="0.15">
      <c r="B2" s="1" t="s">
        <v>73</v>
      </c>
      <c r="C2" s="1"/>
    </row>
    <row r="3" spans="2:28" ht="12" customHeight="1" x14ac:dyDescent="0.15"/>
    <row r="4" spans="2:28" ht="12" customHeight="1" x14ac:dyDescent="0.15">
      <c r="B4" s="2"/>
      <c r="C4" s="2"/>
      <c r="Y4" s="3" t="s">
        <v>0</v>
      </c>
    </row>
    <row r="5" spans="2:28" ht="12" customHeight="1" x14ac:dyDescent="0.15">
      <c r="B5" s="70" t="s">
        <v>1</v>
      </c>
      <c r="C5" s="71"/>
      <c r="D5" s="82" t="s">
        <v>54</v>
      </c>
      <c r="E5" s="77"/>
      <c r="F5" s="76" t="s">
        <v>72</v>
      </c>
      <c r="G5" s="77"/>
      <c r="H5" s="84" t="s">
        <v>18</v>
      </c>
      <c r="I5" s="77"/>
      <c r="J5" s="84" t="s">
        <v>61</v>
      </c>
      <c r="K5" s="77"/>
      <c r="L5" s="84" t="s">
        <v>19</v>
      </c>
      <c r="M5" s="77"/>
      <c r="N5" s="84" t="s">
        <v>10</v>
      </c>
      <c r="O5" s="77"/>
      <c r="P5" s="76" t="s">
        <v>76</v>
      </c>
      <c r="Q5" s="77"/>
      <c r="R5" s="76" t="s">
        <v>44</v>
      </c>
      <c r="S5" s="77"/>
      <c r="T5" s="84" t="s">
        <v>62</v>
      </c>
      <c r="U5" s="77"/>
      <c r="V5" s="76" t="s">
        <v>11</v>
      </c>
      <c r="W5" s="77"/>
      <c r="X5" s="76" t="s">
        <v>8</v>
      </c>
      <c r="Y5" s="80"/>
    </row>
    <row r="6" spans="2:28" ht="12" customHeight="1" x14ac:dyDescent="0.15">
      <c r="B6" s="72"/>
      <c r="C6" s="73"/>
      <c r="D6" s="83"/>
      <c r="E6" s="79"/>
      <c r="F6" s="78"/>
      <c r="G6" s="79"/>
      <c r="H6" s="85"/>
      <c r="I6" s="79"/>
      <c r="J6" s="85"/>
      <c r="K6" s="79"/>
      <c r="L6" s="85"/>
      <c r="M6" s="79"/>
      <c r="N6" s="85"/>
      <c r="O6" s="79"/>
      <c r="P6" s="78"/>
      <c r="Q6" s="79"/>
      <c r="R6" s="78"/>
      <c r="S6" s="79"/>
      <c r="T6" s="85"/>
      <c r="U6" s="79"/>
      <c r="V6" s="78"/>
      <c r="W6" s="79"/>
      <c r="X6" s="78"/>
      <c r="Y6" s="81"/>
    </row>
    <row r="7" spans="2:28" ht="12" customHeight="1" x14ac:dyDescent="0.15">
      <c r="B7" s="74"/>
      <c r="C7" s="75"/>
      <c r="D7" s="94"/>
      <c r="E7" s="8" t="s">
        <v>27</v>
      </c>
      <c r="F7" s="68"/>
      <c r="G7" s="8" t="s">
        <v>27</v>
      </c>
      <c r="H7" s="7"/>
      <c r="I7" s="8" t="s">
        <v>27</v>
      </c>
      <c r="J7" s="7"/>
      <c r="K7" s="8" t="s">
        <v>27</v>
      </c>
      <c r="L7" s="7"/>
      <c r="M7" s="8" t="s">
        <v>27</v>
      </c>
      <c r="N7" s="52"/>
      <c r="O7" s="8" t="s">
        <v>27</v>
      </c>
      <c r="P7" s="68"/>
      <c r="Q7" s="8" t="s">
        <v>27</v>
      </c>
      <c r="R7" s="52"/>
      <c r="S7" s="8" t="s">
        <v>27</v>
      </c>
      <c r="T7" s="60" t="s">
        <v>68</v>
      </c>
      <c r="U7" s="8" t="s">
        <v>27</v>
      </c>
      <c r="V7" s="52"/>
      <c r="W7" s="8" t="s">
        <v>27</v>
      </c>
      <c r="X7" s="57"/>
      <c r="Y7" s="9" t="s">
        <v>27</v>
      </c>
    </row>
    <row r="8" spans="2:28" s="26" customFormat="1" ht="12" customHeight="1" x14ac:dyDescent="0.15">
      <c r="B8" s="10">
        <v>2014</v>
      </c>
      <c r="C8" s="16" t="s">
        <v>53</v>
      </c>
      <c r="D8" s="41">
        <v>135</v>
      </c>
      <c r="E8" s="46" t="s">
        <v>55</v>
      </c>
      <c r="F8" s="46" t="s">
        <v>55</v>
      </c>
      <c r="G8" s="46" t="s">
        <v>55</v>
      </c>
      <c r="H8" s="41">
        <v>300</v>
      </c>
      <c r="I8" s="46" t="s">
        <v>55</v>
      </c>
      <c r="J8" s="41">
        <v>887</v>
      </c>
      <c r="K8" s="46" t="s">
        <v>55</v>
      </c>
      <c r="L8" s="41">
        <v>446</v>
      </c>
      <c r="M8" s="46" t="s">
        <v>55</v>
      </c>
      <c r="N8" s="53">
        <v>247</v>
      </c>
      <c r="O8" s="46" t="s">
        <v>55</v>
      </c>
      <c r="P8" s="46" t="s">
        <v>49</v>
      </c>
      <c r="Q8" s="46" t="s">
        <v>49</v>
      </c>
      <c r="R8" s="53">
        <v>1045</v>
      </c>
      <c r="S8" s="46" t="s">
        <v>55</v>
      </c>
      <c r="T8" s="61">
        <v>3060</v>
      </c>
      <c r="U8" s="58" t="s">
        <v>63</v>
      </c>
      <c r="V8" s="53">
        <v>457</v>
      </c>
      <c r="W8" s="46" t="s">
        <v>55</v>
      </c>
      <c r="X8" s="53">
        <v>3517</v>
      </c>
      <c r="Y8" s="50" t="s">
        <v>55</v>
      </c>
      <c r="Z8" s="51"/>
      <c r="AA8" s="44"/>
      <c r="AB8" s="45"/>
    </row>
    <row r="9" spans="2:28" s="26" customFormat="1" ht="12" customHeight="1" x14ac:dyDescent="0.15">
      <c r="B9" s="38">
        <v>2015</v>
      </c>
      <c r="C9" s="16">
        <v>27</v>
      </c>
      <c r="D9" s="41">
        <v>136</v>
      </c>
      <c r="E9" s="17">
        <f t="shared" ref="E9:E13" si="0">D9/D8*100</f>
        <v>100.74074074074073</v>
      </c>
      <c r="F9" s="41">
        <v>190</v>
      </c>
      <c r="G9" s="46" t="s">
        <v>55</v>
      </c>
      <c r="H9" s="12">
        <v>244</v>
      </c>
      <c r="I9" s="17">
        <f t="shared" ref="I9:I13" si="1">H9/H8*100</f>
        <v>81.333333333333329</v>
      </c>
      <c r="J9" s="12">
        <v>978</v>
      </c>
      <c r="K9" s="17">
        <f t="shared" ref="K9:K13" si="2">J9/J8*100</f>
        <v>110.25930101465616</v>
      </c>
      <c r="L9" s="12">
        <v>492</v>
      </c>
      <c r="M9" s="17">
        <f t="shared" ref="M9:M13" si="3">L9/L8*100</f>
        <v>110.31390134529148</v>
      </c>
      <c r="N9" s="54">
        <v>301</v>
      </c>
      <c r="O9" s="17">
        <f t="shared" ref="O9:O13" si="4">N9/N8*100</f>
        <v>121.86234817813767</v>
      </c>
      <c r="P9" s="46" t="s">
        <v>49</v>
      </c>
      <c r="Q9" s="46" t="s">
        <v>49</v>
      </c>
      <c r="R9" s="54">
        <v>1026</v>
      </c>
      <c r="S9" s="17">
        <f>R9/R8*100</f>
        <v>98.181818181818187</v>
      </c>
      <c r="T9" s="62">
        <v>3231</v>
      </c>
      <c r="U9" s="59">
        <f>T9/T8*100</f>
        <v>105.58823529411765</v>
      </c>
      <c r="V9" s="54">
        <v>489</v>
      </c>
      <c r="W9" s="17">
        <f t="shared" ref="W9:W13" si="5">V9/V8*100</f>
        <v>107.00218818380745</v>
      </c>
      <c r="X9" s="54">
        <v>3720</v>
      </c>
      <c r="Y9" s="18">
        <f>X9/X8*100</f>
        <v>105.77196474267842</v>
      </c>
      <c r="Z9" s="44"/>
      <c r="AA9" s="29"/>
    </row>
    <row r="10" spans="2:28" s="26" customFormat="1" ht="12" customHeight="1" x14ac:dyDescent="0.15">
      <c r="B10" s="38">
        <v>2016</v>
      </c>
      <c r="C10" s="16">
        <v>28</v>
      </c>
      <c r="D10" s="41">
        <v>140</v>
      </c>
      <c r="E10" s="17">
        <f t="shared" si="0"/>
        <v>102.94117647058823</v>
      </c>
      <c r="F10" s="41">
        <v>188</v>
      </c>
      <c r="G10" s="17">
        <f t="shared" ref="G10:G14" si="6">F10/F9*100</f>
        <v>98.94736842105263</v>
      </c>
      <c r="H10" s="12">
        <v>223</v>
      </c>
      <c r="I10" s="17">
        <f t="shared" si="1"/>
        <v>91.393442622950815</v>
      </c>
      <c r="J10" s="12">
        <v>804</v>
      </c>
      <c r="K10" s="17">
        <f t="shared" si="2"/>
        <v>82.208588957055213</v>
      </c>
      <c r="L10" s="12">
        <v>531</v>
      </c>
      <c r="M10" s="17">
        <f t="shared" si="3"/>
        <v>107.92682926829269</v>
      </c>
      <c r="N10" s="54">
        <v>325</v>
      </c>
      <c r="O10" s="17">
        <f t="shared" si="4"/>
        <v>107.97342192691031</v>
      </c>
      <c r="P10" s="54">
        <v>136</v>
      </c>
      <c r="Q10" s="46" t="s">
        <v>49</v>
      </c>
      <c r="R10" s="54">
        <v>1145</v>
      </c>
      <c r="S10" s="17">
        <f t="shared" ref="S10:S13" si="7">R10/R9*100</f>
        <v>111.59844054580897</v>
      </c>
      <c r="T10" s="62">
        <v>3164</v>
      </c>
      <c r="U10" s="59">
        <f t="shared" ref="U10:U13" si="8">T10/T9*100</f>
        <v>97.926338594862273</v>
      </c>
      <c r="V10" s="54">
        <v>450</v>
      </c>
      <c r="W10" s="17">
        <f t="shared" si="5"/>
        <v>92.024539877300612</v>
      </c>
      <c r="X10" s="54">
        <v>3614</v>
      </c>
      <c r="Y10" s="18">
        <f t="shared" ref="Y10:Y12" si="9">X10/X9*100</f>
        <v>97.150537634408607</v>
      </c>
      <c r="Z10" s="44"/>
      <c r="AA10" s="29"/>
    </row>
    <row r="11" spans="2:28" s="26" customFormat="1" ht="12" customHeight="1" x14ac:dyDescent="0.15">
      <c r="B11" s="38">
        <v>2017</v>
      </c>
      <c r="C11" s="16">
        <v>29</v>
      </c>
      <c r="D11" s="41">
        <v>145</v>
      </c>
      <c r="E11" s="17">
        <f t="shared" si="0"/>
        <v>103.57142857142858</v>
      </c>
      <c r="F11" s="41">
        <v>189</v>
      </c>
      <c r="G11" s="17">
        <f t="shared" si="6"/>
        <v>100.53191489361701</v>
      </c>
      <c r="H11" s="12">
        <v>276</v>
      </c>
      <c r="I11" s="17">
        <f t="shared" si="1"/>
        <v>123.76681614349776</v>
      </c>
      <c r="J11" s="12">
        <v>985</v>
      </c>
      <c r="K11" s="17">
        <f t="shared" si="2"/>
        <v>122.51243781094527</v>
      </c>
      <c r="L11" s="12">
        <v>576</v>
      </c>
      <c r="M11" s="17">
        <f t="shared" si="3"/>
        <v>108.47457627118644</v>
      </c>
      <c r="N11" s="54">
        <v>351</v>
      </c>
      <c r="O11" s="17">
        <f t="shared" si="4"/>
        <v>108</v>
      </c>
      <c r="P11" s="54">
        <v>147</v>
      </c>
      <c r="Q11" s="17">
        <f t="shared" ref="Q10:Q13" si="10">P11/P10*100</f>
        <v>108.08823529411764</v>
      </c>
      <c r="R11" s="54">
        <v>1098</v>
      </c>
      <c r="S11" s="17">
        <f t="shared" si="7"/>
        <v>95.895196506550221</v>
      </c>
      <c r="T11" s="62">
        <v>3433</v>
      </c>
      <c r="U11" s="59">
        <f t="shared" si="8"/>
        <v>108.50189633375473</v>
      </c>
      <c r="V11" s="54">
        <v>430</v>
      </c>
      <c r="W11" s="17">
        <f t="shared" si="5"/>
        <v>95.555555555555557</v>
      </c>
      <c r="X11" s="54">
        <v>3863</v>
      </c>
      <c r="Y11" s="18">
        <f t="shared" si="9"/>
        <v>106.88987271721085</v>
      </c>
      <c r="Z11" s="44"/>
      <c r="AA11" s="29"/>
    </row>
    <row r="12" spans="2:28" s="26" customFormat="1" ht="12" customHeight="1" x14ac:dyDescent="0.15">
      <c r="B12" s="10">
        <v>2018</v>
      </c>
      <c r="C12" s="16">
        <v>30</v>
      </c>
      <c r="D12" s="49">
        <v>175</v>
      </c>
      <c r="E12" s="17">
        <f t="shared" si="0"/>
        <v>120.68965517241379</v>
      </c>
      <c r="F12" s="49">
        <v>184</v>
      </c>
      <c r="G12" s="17">
        <f t="shared" si="6"/>
        <v>97.354497354497354</v>
      </c>
      <c r="H12" s="12">
        <v>299</v>
      </c>
      <c r="I12" s="17">
        <f t="shared" si="1"/>
        <v>108.33333333333333</v>
      </c>
      <c r="J12" s="12">
        <v>1127</v>
      </c>
      <c r="K12" s="17">
        <f t="shared" si="2"/>
        <v>114.41624365482232</v>
      </c>
      <c r="L12" s="12">
        <v>572</v>
      </c>
      <c r="M12" s="17">
        <f t="shared" si="3"/>
        <v>99.305555555555557</v>
      </c>
      <c r="N12" s="54">
        <v>347</v>
      </c>
      <c r="O12" s="17">
        <f t="shared" si="4"/>
        <v>98.86039886039886</v>
      </c>
      <c r="P12" s="54">
        <v>159</v>
      </c>
      <c r="Q12" s="17">
        <f>P12/P11*100</f>
        <v>108.16326530612245</v>
      </c>
      <c r="R12" s="54">
        <v>1090</v>
      </c>
      <c r="S12" s="17">
        <f>R12/R11*100</f>
        <v>99.271402550091068</v>
      </c>
      <c r="T12" s="62">
        <v>3594</v>
      </c>
      <c r="U12" s="59">
        <f t="shared" si="8"/>
        <v>104.68977570637925</v>
      </c>
      <c r="V12" s="54">
        <v>369</v>
      </c>
      <c r="W12" s="17">
        <f t="shared" si="5"/>
        <v>85.813953488372093</v>
      </c>
      <c r="X12" s="54">
        <v>3963</v>
      </c>
      <c r="Y12" s="18">
        <f t="shared" si="9"/>
        <v>102.58866166192078</v>
      </c>
      <c r="Z12" s="44"/>
    </row>
    <row r="13" spans="2:28" s="26" customFormat="1" ht="12" customHeight="1" x14ac:dyDescent="0.15">
      <c r="B13" s="10">
        <v>2019</v>
      </c>
      <c r="C13" s="16">
        <v>31</v>
      </c>
      <c r="D13" s="49">
        <v>185</v>
      </c>
      <c r="E13" s="17">
        <f t="shared" si="0"/>
        <v>105.71428571428572</v>
      </c>
      <c r="F13" s="49">
        <v>179</v>
      </c>
      <c r="G13" s="17">
        <f t="shared" si="6"/>
        <v>97.282608695652172</v>
      </c>
      <c r="H13" s="12">
        <v>358</v>
      </c>
      <c r="I13" s="17">
        <f t="shared" si="1"/>
        <v>119.73244147157192</v>
      </c>
      <c r="J13" s="12">
        <v>979</v>
      </c>
      <c r="K13" s="17">
        <f t="shared" si="2"/>
        <v>86.867790594498672</v>
      </c>
      <c r="L13" s="12">
        <v>600</v>
      </c>
      <c r="M13" s="17">
        <f t="shared" si="3"/>
        <v>104.89510489510489</v>
      </c>
      <c r="N13" s="54">
        <v>340</v>
      </c>
      <c r="O13" s="17">
        <f t="shared" si="4"/>
        <v>97.982708933717575</v>
      </c>
      <c r="P13" s="54">
        <v>177</v>
      </c>
      <c r="Q13" s="17">
        <f t="shared" ref="Q13:Q16" si="11">P13/P12*100</f>
        <v>111.32075471698113</v>
      </c>
      <c r="R13" s="54">
        <v>1079</v>
      </c>
      <c r="S13" s="17">
        <f t="shared" si="7"/>
        <v>98.990825688073386</v>
      </c>
      <c r="T13" s="62">
        <v>3533</v>
      </c>
      <c r="U13" s="17">
        <f t="shared" si="8"/>
        <v>98.302726766833615</v>
      </c>
      <c r="V13" s="54">
        <v>422</v>
      </c>
      <c r="W13" s="17">
        <f t="shared" si="5"/>
        <v>114.36314363143632</v>
      </c>
      <c r="X13" s="54">
        <v>3955</v>
      </c>
      <c r="Y13" s="18">
        <f>X13/X12*100</f>
        <v>99.798132727731513</v>
      </c>
      <c r="Z13" s="44"/>
    </row>
    <row r="14" spans="2:28" s="26" customFormat="1" ht="12" customHeight="1" x14ac:dyDescent="0.15">
      <c r="B14" s="10">
        <v>2020</v>
      </c>
      <c r="C14" s="16" t="s">
        <v>71</v>
      </c>
      <c r="D14" s="69" t="s">
        <v>55</v>
      </c>
      <c r="E14" s="46" t="s">
        <v>55</v>
      </c>
      <c r="F14" s="49">
        <v>190</v>
      </c>
      <c r="G14" s="17">
        <f t="shared" si="6"/>
        <v>106.14525139664805</v>
      </c>
      <c r="H14" s="12">
        <v>365</v>
      </c>
      <c r="I14" s="17">
        <f t="shared" ref="I14" si="12">H14/H13*100</f>
        <v>101.95530726256983</v>
      </c>
      <c r="J14" s="12">
        <v>978</v>
      </c>
      <c r="K14" s="17">
        <f t="shared" ref="K14" si="13">J14/J13*100</f>
        <v>99.897854954034727</v>
      </c>
      <c r="L14" s="12">
        <v>637</v>
      </c>
      <c r="M14" s="17">
        <f t="shared" ref="M14" si="14">L14/L13*100</f>
        <v>106.16666666666667</v>
      </c>
      <c r="N14" s="54">
        <v>302</v>
      </c>
      <c r="O14" s="17">
        <f t="shared" ref="O14" si="15">N14/N13*100</f>
        <v>88.823529411764696</v>
      </c>
      <c r="P14" s="54">
        <v>204</v>
      </c>
      <c r="Q14" s="17">
        <f t="shared" si="11"/>
        <v>115.2542372881356</v>
      </c>
      <c r="R14" s="54">
        <v>1065</v>
      </c>
      <c r="S14" s="17">
        <f t="shared" ref="S14" si="16">R14/R13*100</f>
        <v>98.70250231696015</v>
      </c>
      <c r="T14" s="62">
        <v>3551</v>
      </c>
      <c r="U14" s="17">
        <f t="shared" ref="U14" si="17">T14/T13*100</f>
        <v>100.50948202660628</v>
      </c>
      <c r="V14" s="54">
        <v>316</v>
      </c>
      <c r="W14" s="17">
        <f t="shared" ref="W14" si="18">V14/V13*100</f>
        <v>74.881516587677723</v>
      </c>
      <c r="X14" s="54">
        <v>3867</v>
      </c>
      <c r="Y14" s="18">
        <f>X14/X13*100</f>
        <v>97.774968394437423</v>
      </c>
      <c r="Z14" s="44"/>
    </row>
    <row r="15" spans="2:28" s="26" customFormat="1" ht="12" customHeight="1" x14ac:dyDescent="0.15">
      <c r="B15" s="19">
        <v>2021</v>
      </c>
      <c r="C15" s="20">
        <v>2</v>
      </c>
      <c r="D15" s="66" t="s">
        <v>55</v>
      </c>
      <c r="E15" s="67" t="s">
        <v>55</v>
      </c>
      <c r="F15" s="66" t="s">
        <v>55</v>
      </c>
      <c r="G15" s="67" t="s">
        <v>55</v>
      </c>
      <c r="H15" s="21">
        <v>386</v>
      </c>
      <c r="I15" s="22">
        <f t="shared" ref="I15" si="19">H15/H14*100</f>
        <v>105.75342465753425</v>
      </c>
      <c r="J15" s="21">
        <v>988</v>
      </c>
      <c r="K15" s="22">
        <f t="shared" ref="K15" si="20">J15/J14*100</f>
        <v>101.02249488752557</v>
      </c>
      <c r="L15" s="21">
        <v>675</v>
      </c>
      <c r="M15" s="22">
        <f t="shared" ref="M15" si="21">L15/L14*100</f>
        <v>105.96546310832025</v>
      </c>
      <c r="N15" s="56">
        <v>329</v>
      </c>
      <c r="O15" s="22">
        <f t="shared" ref="O15" si="22">N15/N14*100</f>
        <v>108.94039735099336</v>
      </c>
      <c r="P15" s="56">
        <v>205</v>
      </c>
      <c r="Q15" s="22">
        <f t="shared" si="11"/>
        <v>100.49019607843137</v>
      </c>
      <c r="R15" s="56">
        <v>1096</v>
      </c>
      <c r="S15" s="22">
        <f t="shared" ref="S15" si="23">R15/R14*100</f>
        <v>102.91079812206574</v>
      </c>
      <c r="T15" s="63">
        <v>3679</v>
      </c>
      <c r="U15" s="22">
        <f t="shared" ref="U15" si="24">T15/T14*100</f>
        <v>103.60461841734723</v>
      </c>
      <c r="V15" s="56">
        <v>349</v>
      </c>
      <c r="W15" s="22">
        <f t="shared" ref="W15" si="25">V15/V14*100</f>
        <v>110.44303797468353</v>
      </c>
      <c r="X15" s="56">
        <v>4028</v>
      </c>
      <c r="Y15" s="23">
        <f>X15/X14*100</f>
        <v>104.16343418670803</v>
      </c>
      <c r="Z15" s="44"/>
    </row>
    <row r="16" spans="2:28" s="26" customFormat="1" ht="12" customHeight="1" x14ac:dyDescent="0.15">
      <c r="B16" s="24" t="s">
        <v>30</v>
      </c>
      <c r="C16" s="24"/>
    </row>
    <row r="17" spans="2:25" ht="12" customHeight="1" x14ac:dyDescent="0.15">
      <c r="B17" s="24" t="s">
        <v>74</v>
      </c>
      <c r="C17" s="24"/>
      <c r="D17" s="26"/>
      <c r="E17" s="26"/>
      <c r="F17" s="26"/>
      <c r="G17" s="26"/>
      <c r="W17" s="26"/>
      <c r="X17" s="26"/>
      <c r="Y17" s="26"/>
    </row>
    <row r="18" spans="2:25" ht="12" customHeight="1" x14ac:dyDescent="0.15">
      <c r="B18" s="25" t="s">
        <v>51</v>
      </c>
      <c r="C18" s="25"/>
    </row>
    <row r="19" spans="2:25" x14ac:dyDescent="0.15">
      <c r="B19" s="25" t="s">
        <v>52</v>
      </c>
      <c r="C19" s="25"/>
    </row>
    <row r="20" spans="2:25" x14ac:dyDescent="0.15">
      <c r="Y20" s="3" t="s">
        <v>75</v>
      </c>
    </row>
  </sheetData>
  <mergeCells count="12">
    <mergeCell ref="B5:C7"/>
    <mergeCell ref="R5:S6"/>
    <mergeCell ref="X5:Y6"/>
    <mergeCell ref="D5:E6"/>
    <mergeCell ref="H5:I6"/>
    <mergeCell ref="J5:K6"/>
    <mergeCell ref="L5:M6"/>
    <mergeCell ref="N5:O6"/>
    <mergeCell ref="V5:W6"/>
    <mergeCell ref="T5:U6"/>
    <mergeCell ref="F5:G6"/>
    <mergeCell ref="P5:Q6"/>
  </mergeCells>
  <phoneticPr fontId="1"/>
  <pageMargins left="0.59055118110236227" right="0" top="0.59055118110236227" bottom="0" header="0" footer="0"/>
  <pageSetup paperSize="9" scale="91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showGridLines="0" zoomScale="90" zoomScaleNormal="90" zoomScaleSheetLayoutView="85" workbookViewId="0">
      <selection activeCell="J24" sqref="J24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1" max="21" width="5.75" customWidth="1"/>
  </cols>
  <sheetData>
    <row r="1" spans="2:22" ht="12" customHeight="1" x14ac:dyDescent="0.15"/>
    <row r="2" spans="2:22" ht="15" customHeight="1" x14ac:dyDescent="0.15">
      <c r="B2" s="1" t="s">
        <v>64</v>
      </c>
      <c r="C2" s="1"/>
    </row>
    <row r="3" spans="2:22" ht="12" customHeight="1" x14ac:dyDescent="0.15"/>
    <row r="4" spans="2:22" ht="12" customHeight="1" x14ac:dyDescent="0.15">
      <c r="B4" s="2"/>
      <c r="C4" s="2"/>
      <c r="U4" s="3" t="s">
        <v>0</v>
      </c>
    </row>
    <row r="5" spans="2:22" ht="12" customHeight="1" x14ac:dyDescent="0.15">
      <c r="B5" s="70" t="s">
        <v>1</v>
      </c>
      <c r="C5" s="71"/>
      <c r="D5" s="82" t="s">
        <v>18</v>
      </c>
      <c r="E5" s="77"/>
      <c r="F5" s="84" t="s">
        <v>45</v>
      </c>
      <c r="G5" s="77"/>
      <c r="H5" s="76" t="s">
        <v>19</v>
      </c>
      <c r="I5" s="77"/>
      <c r="J5" s="76" t="s">
        <v>10</v>
      </c>
      <c r="K5" s="77"/>
      <c r="L5" s="76" t="s">
        <v>56</v>
      </c>
      <c r="M5" s="77"/>
      <c r="N5" s="76" t="s">
        <v>44</v>
      </c>
      <c r="O5" s="77"/>
      <c r="P5" s="84" t="s">
        <v>62</v>
      </c>
      <c r="Q5" s="77"/>
      <c r="R5" s="84" t="s">
        <v>11</v>
      </c>
      <c r="S5" s="77"/>
      <c r="T5" s="84" t="s">
        <v>8</v>
      </c>
      <c r="U5" s="80"/>
    </row>
    <row r="6" spans="2:22" ht="12" customHeight="1" x14ac:dyDescent="0.15">
      <c r="B6" s="72"/>
      <c r="C6" s="73"/>
      <c r="D6" s="83"/>
      <c r="E6" s="79"/>
      <c r="F6" s="85"/>
      <c r="G6" s="79"/>
      <c r="H6" s="78"/>
      <c r="I6" s="79"/>
      <c r="J6" s="78"/>
      <c r="K6" s="79"/>
      <c r="L6" s="78"/>
      <c r="M6" s="79"/>
      <c r="N6" s="78"/>
      <c r="O6" s="79"/>
      <c r="P6" s="85"/>
      <c r="Q6" s="79"/>
      <c r="R6" s="85"/>
      <c r="S6" s="79"/>
      <c r="T6" s="85"/>
      <c r="U6" s="81"/>
    </row>
    <row r="7" spans="2:22" ht="12" customHeight="1" x14ac:dyDescent="0.15">
      <c r="B7" s="74"/>
      <c r="C7" s="75"/>
      <c r="D7" s="7"/>
      <c r="E7" s="8" t="s">
        <v>27</v>
      </c>
      <c r="F7" s="7"/>
      <c r="G7" s="8" t="s">
        <v>27</v>
      </c>
      <c r="H7" s="52"/>
      <c r="I7" s="8" t="s">
        <v>27</v>
      </c>
      <c r="J7" s="52"/>
      <c r="K7" s="8" t="s">
        <v>27</v>
      </c>
      <c r="L7" s="52"/>
      <c r="M7" s="8" t="s">
        <v>27</v>
      </c>
      <c r="N7" s="52"/>
      <c r="O7" s="8" t="s">
        <v>27</v>
      </c>
      <c r="P7" s="60" t="s">
        <v>69</v>
      </c>
      <c r="Q7" s="8" t="s">
        <v>27</v>
      </c>
      <c r="R7" s="7"/>
      <c r="S7" s="8" t="s">
        <v>27</v>
      </c>
      <c r="T7" s="34"/>
      <c r="U7" s="9" t="s">
        <v>27</v>
      </c>
    </row>
    <row r="8" spans="2:22" s="26" customFormat="1" ht="12" customHeight="1" x14ac:dyDescent="0.15">
      <c r="B8" s="10">
        <v>2013</v>
      </c>
      <c r="C8" s="16" t="s">
        <v>57</v>
      </c>
      <c r="D8" s="41">
        <v>289</v>
      </c>
      <c r="E8" s="28" t="s">
        <v>49</v>
      </c>
      <c r="F8" s="41">
        <v>848</v>
      </c>
      <c r="G8" s="13" t="s">
        <v>49</v>
      </c>
      <c r="H8" s="53">
        <v>400</v>
      </c>
      <c r="I8" s="13" t="s">
        <v>49</v>
      </c>
      <c r="J8" s="53">
        <v>250</v>
      </c>
      <c r="K8" s="13" t="s">
        <v>49</v>
      </c>
      <c r="L8" s="55">
        <v>185</v>
      </c>
      <c r="M8" s="28" t="s">
        <v>49</v>
      </c>
      <c r="N8" s="41">
        <v>1089</v>
      </c>
      <c r="O8" s="28" t="s">
        <v>49</v>
      </c>
      <c r="P8" s="61">
        <v>3061</v>
      </c>
      <c r="Q8" s="58" t="s">
        <v>63</v>
      </c>
      <c r="R8" s="41">
        <v>424</v>
      </c>
      <c r="S8" s="28" t="s">
        <v>49</v>
      </c>
      <c r="T8" s="41">
        <v>3485</v>
      </c>
      <c r="U8" s="47" t="s">
        <v>49</v>
      </c>
      <c r="V8" s="44"/>
    </row>
    <row r="9" spans="2:22" s="26" customFormat="1" ht="12" customHeight="1" x14ac:dyDescent="0.15">
      <c r="B9" s="10">
        <v>2014</v>
      </c>
      <c r="C9" s="16">
        <v>26</v>
      </c>
      <c r="D9" s="41">
        <v>300</v>
      </c>
      <c r="E9" s="42">
        <f t="shared" ref="E9:E13" si="0">D9/D8*100</f>
        <v>103.80622837370241</v>
      </c>
      <c r="F9" s="41">
        <v>887</v>
      </c>
      <c r="G9" s="42">
        <f>F9/F8*100</f>
        <v>104.59905660377358</v>
      </c>
      <c r="H9" s="53">
        <v>446</v>
      </c>
      <c r="I9" s="42">
        <f t="shared" ref="I9:I13" si="1">H9/H8*100</f>
        <v>111.5</v>
      </c>
      <c r="J9" s="53">
        <v>247</v>
      </c>
      <c r="K9" s="42">
        <f t="shared" ref="K9:K13" si="2">J9/J8*100</f>
        <v>98.8</v>
      </c>
      <c r="L9" s="55">
        <v>181</v>
      </c>
      <c r="M9" s="42">
        <f t="shared" ref="M9:M13" si="3">L9/L8*100</f>
        <v>97.837837837837839</v>
      </c>
      <c r="N9" s="41">
        <v>1062</v>
      </c>
      <c r="O9" s="42">
        <f>N9/N8*100</f>
        <v>97.52066115702479</v>
      </c>
      <c r="P9" s="62">
        <v>3123</v>
      </c>
      <c r="Q9" s="59">
        <f>P9/P8*100</f>
        <v>102.02548186867037</v>
      </c>
      <c r="R9" s="41">
        <v>458</v>
      </c>
      <c r="S9" s="42">
        <f t="shared" ref="S9:S13" si="4">R9/R8*100</f>
        <v>108.01886792452831</v>
      </c>
      <c r="T9" s="41">
        <v>3581</v>
      </c>
      <c r="U9" s="43">
        <f>T9/T8*100</f>
        <v>102.75466284074606</v>
      </c>
      <c r="V9" s="45"/>
    </row>
    <row r="10" spans="2:22" s="26" customFormat="1" ht="12" customHeight="1" x14ac:dyDescent="0.15">
      <c r="B10" s="38">
        <v>2015</v>
      </c>
      <c r="C10" s="16">
        <v>27</v>
      </c>
      <c r="D10" s="12">
        <v>244</v>
      </c>
      <c r="E10" s="17">
        <f t="shared" si="0"/>
        <v>81.333333333333329</v>
      </c>
      <c r="F10" s="12">
        <v>981</v>
      </c>
      <c r="G10" s="17">
        <f>F10/F9*100</f>
        <v>110.59751972942502</v>
      </c>
      <c r="H10" s="54">
        <v>492</v>
      </c>
      <c r="I10" s="17">
        <f t="shared" si="1"/>
        <v>110.31390134529148</v>
      </c>
      <c r="J10" s="54">
        <v>301</v>
      </c>
      <c r="K10" s="17">
        <f t="shared" si="2"/>
        <v>121.86234817813767</v>
      </c>
      <c r="L10" s="55">
        <v>186</v>
      </c>
      <c r="M10" s="17">
        <f t="shared" si="3"/>
        <v>102.76243093922652</v>
      </c>
      <c r="N10" s="12">
        <v>1080</v>
      </c>
      <c r="O10" s="17">
        <f>N10/N9*100</f>
        <v>101.69491525423729</v>
      </c>
      <c r="P10" s="62">
        <v>3284</v>
      </c>
      <c r="Q10" s="59">
        <f t="shared" ref="Q10:Q13" si="5">P10/P9*100</f>
        <v>105.15529939161064</v>
      </c>
      <c r="R10" s="12">
        <v>487</v>
      </c>
      <c r="S10" s="17">
        <f t="shared" si="4"/>
        <v>106.33187772925766</v>
      </c>
      <c r="T10" s="12">
        <v>3771</v>
      </c>
      <c r="U10" s="18">
        <f>T10/T9*100</f>
        <v>105.30578050823792</v>
      </c>
    </row>
    <row r="11" spans="2:22" s="26" customFormat="1" ht="12" customHeight="1" x14ac:dyDescent="0.15">
      <c r="B11" s="38">
        <v>2016</v>
      </c>
      <c r="C11" s="16">
        <v>28</v>
      </c>
      <c r="D11" s="12">
        <v>223</v>
      </c>
      <c r="E11" s="17">
        <f t="shared" si="0"/>
        <v>91.393442622950815</v>
      </c>
      <c r="F11" s="12">
        <v>809</v>
      </c>
      <c r="G11" s="17">
        <f>F11/F10*100</f>
        <v>82.466870540265035</v>
      </c>
      <c r="H11" s="54">
        <v>531</v>
      </c>
      <c r="I11" s="17">
        <f t="shared" si="1"/>
        <v>107.92682926829269</v>
      </c>
      <c r="J11" s="54">
        <v>325</v>
      </c>
      <c r="K11" s="17">
        <f t="shared" si="2"/>
        <v>107.97342192691031</v>
      </c>
      <c r="L11" s="55">
        <v>191</v>
      </c>
      <c r="M11" s="17">
        <f t="shared" si="3"/>
        <v>102.68817204301075</v>
      </c>
      <c r="N11" s="12">
        <v>1103</v>
      </c>
      <c r="O11" s="17">
        <f t="shared" ref="O11:O12" si="6">N11/N10*100</f>
        <v>102.12962962962963</v>
      </c>
      <c r="P11" s="62">
        <v>3182</v>
      </c>
      <c r="Q11" s="59">
        <f t="shared" si="5"/>
        <v>96.894031668696712</v>
      </c>
      <c r="R11" s="12">
        <v>448</v>
      </c>
      <c r="S11" s="17">
        <f t="shared" si="4"/>
        <v>91.991786447638603</v>
      </c>
      <c r="T11" s="12">
        <v>3630</v>
      </c>
      <c r="U11" s="18">
        <f t="shared" ref="U11:U13" si="7">T11/T10*100</f>
        <v>96.260938743038977</v>
      </c>
    </row>
    <row r="12" spans="2:22" s="26" customFormat="1" ht="12" customHeight="1" x14ac:dyDescent="0.15">
      <c r="B12" s="38">
        <v>2017</v>
      </c>
      <c r="C12" s="16">
        <v>29</v>
      </c>
      <c r="D12" s="12">
        <v>290</v>
      </c>
      <c r="E12" s="17">
        <f t="shared" si="0"/>
        <v>130.04484304932734</v>
      </c>
      <c r="F12" s="12">
        <v>936</v>
      </c>
      <c r="G12" s="17">
        <f>F12/F11*100</f>
        <v>115.69839307787393</v>
      </c>
      <c r="H12" s="54">
        <v>574</v>
      </c>
      <c r="I12" s="17">
        <f t="shared" si="1"/>
        <v>108.09792843691149</v>
      </c>
      <c r="J12" s="54">
        <v>335</v>
      </c>
      <c r="K12" s="17">
        <f t="shared" si="2"/>
        <v>103.07692307692307</v>
      </c>
      <c r="L12" s="55">
        <v>193</v>
      </c>
      <c r="M12" s="17">
        <f t="shared" si="3"/>
        <v>101.04712041884815</v>
      </c>
      <c r="N12" s="12">
        <v>1131</v>
      </c>
      <c r="O12" s="17">
        <f t="shared" si="6"/>
        <v>102.53853127833182</v>
      </c>
      <c r="P12" s="62">
        <v>3459</v>
      </c>
      <c r="Q12" s="59">
        <f t="shared" si="5"/>
        <v>108.70521684475172</v>
      </c>
      <c r="R12" s="12">
        <v>413</v>
      </c>
      <c r="S12" s="17">
        <f t="shared" si="4"/>
        <v>92.1875</v>
      </c>
      <c r="T12" s="12">
        <v>3872</v>
      </c>
      <c r="U12" s="18">
        <f t="shared" si="7"/>
        <v>106.66666666666667</v>
      </c>
    </row>
    <row r="13" spans="2:22" s="26" customFormat="1" ht="12" customHeight="1" x14ac:dyDescent="0.15">
      <c r="B13" s="19">
        <v>2018</v>
      </c>
      <c r="C13" s="20">
        <v>30</v>
      </c>
      <c r="D13" s="21">
        <v>315</v>
      </c>
      <c r="E13" s="22">
        <f t="shared" si="0"/>
        <v>108.62068965517241</v>
      </c>
      <c r="F13" s="21">
        <v>937</v>
      </c>
      <c r="G13" s="22">
        <f>F13/F12*100</f>
        <v>100.1068376068376</v>
      </c>
      <c r="H13" s="56">
        <v>601</v>
      </c>
      <c r="I13" s="22">
        <f t="shared" si="1"/>
        <v>104.70383275261324</v>
      </c>
      <c r="J13" s="56">
        <v>358</v>
      </c>
      <c r="K13" s="22">
        <f t="shared" si="2"/>
        <v>106.86567164179104</v>
      </c>
      <c r="L13" s="64">
        <v>193</v>
      </c>
      <c r="M13" s="22">
        <f t="shared" si="3"/>
        <v>100</v>
      </c>
      <c r="N13" s="21">
        <v>1007</v>
      </c>
      <c r="O13" s="22">
        <f>N13/N12*100</f>
        <v>89.036251105216621</v>
      </c>
      <c r="P13" s="63">
        <v>3411</v>
      </c>
      <c r="Q13" s="22">
        <f t="shared" si="5"/>
        <v>98.612315698178662</v>
      </c>
      <c r="R13" s="21">
        <v>476</v>
      </c>
      <c r="S13" s="22">
        <f t="shared" si="4"/>
        <v>115.2542372881356</v>
      </c>
      <c r="T13" s="21">
        <v>3887</v>
      </c>
      <c r="U13" s="23">
        <f t="shared" si="7"/>
        <v>100.38739669421489</v>
      </c>
    </row>
    <row r="14" spans="2:22" s="26" customFormat="1" ht="12" customHeight="1" x14ac:dyDescent="0.15">
      <c r="B14" s="24" t="s">
        <v>30</v>
      </c>
      <c r="C14" s="24"/>
    </row>
    <row r="15" spans="2:22" ht="12" customHeight="1" x14ac:dyDescent="0.15">
      <c r="B15" s="24" t="s">
        <v>50</v>
      </c>
      <c r="C15" s="24"/>
      <c r="N15" s="26"/>
      <c r="O15" s="26"/>
      <c r="P15" s="26"/>
      <c r="Q15" s="26"/>
      <c r="R15" s="26"/>
      <c r="S15" s="26"/>
    </row>
    <row r="16" spans="2:22" ht="12" customHeight="1" x14ac:dyDescent="0.15">
      <c r="B16" s="25" t="s">
        <v>51</v>
      </c>
      <c r="C16" s="25"/>
    </row>
    <row r="17" spans="2:21" x14ac:dyDescent="0.15">
      <c r="B17" s="25" t="s">
        <v>52</v>
      </c>
      <c r="C17" s="25"/>
    </row>
    <row r="18" spans="2:21" x14ac:dyDescent="0.15">
      <c r="U18" s="3" t="s">
        <v>70</v>
      </c>
    </row>
  </sheetData>
  <mergeCells count="10">
    <mergeCell ref="P5:Q6"/>
    <mergeCell ref="T5:U6"/>
    <mergeCell ref="B5:C7"/>
    <mergeCell ref="N5:O6"/>
    <mergeCell ref="D5:E6"/>
    <mergeCell ref="F5:G6"/>
    <mergeCell ref="H5:I6"/>
    <mergeCell ref="J5:K6"/>
    <mergeCell ref="L5:M6"/>
    <mergeCell ref="R5:S6"/>
  </mergeCells>
  <phoneticPr fontId="1"/>
  <pageMargins left="0.59055118110236227" right="0" top="0.59055118110236227" bottom="0" header="0" footer="0"/>
  <pageSetup paperSize="9" scale="9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showGridLines="0" zoomScale="90" zoomScaleNormal="90" zoomScaleSheetLayoutView="85" workbookViewId="0">
      <selection activeCell="J24" sqref="J24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1" max="21" width="5.5" customWidth="1"/>
  </cols>
  <sheetData>
    <row r="1" spans="2:22" ht="12" customHeight="1" x14ac:dyDescent="0.15"/>
    <row r="2" spans="2:22" ht="15" customHeight="1" x14ac:dyDescent="0.15">
      <c r="B2" s="1" t="s">
        <v>65</v>
      </c>
      <c r="C2" s="1"/>
    </row>
    <row r="3" spans="2:22" ht="12" customHeight="1" x14ac:dyDescent="0.15"/>
    <row r="4" spans="2:22" ht="12" customHeight="1" x14ac:dyDescent="0.15">
      <c r="B4" s="2"/>
      <c r="C4" s="2"/>
      <c r="U4" s="3" t="s">
        <v>0</v>
      </c>
    </row>
    <row r="5" spans="2:22" ht="12" customHeight="1" x14ac:dyDescent="0.15">
      <c r="B5" s="70" t="s">
        <v>1</v>
      </c>
      <c r="C5" s="71"/>
      <c r="D5" s="82" t="s">
        <v>18</v>
      </c>
      <c r="E5" s="77"/>
      <c r="F5" s="76" t="s">
        <v>45</v>
      </c>
      <c r="G5" s="77"/>
      <c r="H5" s="76" t="s">
        <v>19</v>
      </c>
      <c r="I5" s="77"/>
      <c r="J5" s="76" t="s">
        <v>20</v>
      </c>
      <c r="K5" s="77"/>
      <c r="L5" s="76" t="s">
        <v>10</v>
      </c>
      <c r="M5" s="77"/>
      <c r="N5" s="76" t="s">
        <v>44</v>
      </c>
      <c r="O5" s="77"/>
      <c r="P5" s="84" t="s">
        <v>62</v>
      </c>
      <c r="Q5" s="77"/>
      <c r="R5" s="84" t="s">
        <v>11</v>
      </c>
      <c r="S5" s="77"/>
      <c r="T5" s="84" t="s">
        <v>8</v>
      </c>
      <c r="U5" s="80"/>
    </row>
    <row r="6" spans="2:22" ht="12" customHeight="1" x14ac:dyDescent="0.15">
      <c r="B6" s="72"/>
      <c r="C6" s="73"/>
      <c r="D6" s="83"/>
      <c r="E6" s="79"/>
      <c r="F6" s="78"/>
      <c r="G6" s="79"/>
      <c r="H6" s="78"/>
      <c r="I6" s="79"/>
      <c r="J6" s="78"/>
      <c r="K6" s="79"/>
      <c r="L6" s="78"/>
      <c r="M6" s="79"/>
      <c r="N6" s="78"/>
      <c r="O6" s="79"/>
      <c r="P6" s="85"/>
      <c r="Q6" s="79"/>
      <c r="R6" s="85"/>
      <c r="S6" s="79"/>
      <c r="T6" s="85"/>
      <c r="U6" s="81"/>
    </row>
    <row r="7" spans="2:22" ht="12" customHeight="1" x14ac:dyDescent="0.15">
      <c r="B7" s="74"/>
      <c r="C7" s="75"/>
      <c r="D7" s="7"/>
      <c r="E7" s="8" t="s">
        <v>27</v>
      </c>
      <c r="F7" s="52"/>
      <c r="G7" s="8" t="s">
        <v>27</v>
      </c>
      <c r="H7" s="52"/>
      <c r="I7" s="8" t="s">
        <v>27</v>
      </c>
      <c r="J7" s="52"/>
      <c r="K7" s="8" t="s">
        <v>27</v>
      </c>
      <c r="L7" s="52"/>
      <c r="M7" s="8" t="s">
        <v>27</v>
      </c>
      <c r="N7" s="52"/>
      <c r="O7" s="8" t="s">
        <v>27</v>
      </c>
      <c r="P7" s="60" t="s">
        <v>69</v>
      </c>
      <c r="Q7" s="8" t="s">
        <v>27</v>
      </c>
      <c r="R7" s="7"/>
      <c r="S7" s="8" t="s">
        <v>27</v>
      </c>
      <c r="T7" s="34"/>
      <c r="U7" s="9" t="s">
        <v>27</v>
      </c>
    </row>
    <row r="8" spans="2:22" ht="12" customHeight="1" x14ac:dyDescent="0.15">
      <c r="B8" s="10">
        <v>2012</v>
      </c>
      <c r="C8" s="16" t="s">
        <v>58</v>
      </c>
      <c r="D8" s="41">
        <v>225</v>
      </c>
      <c r="E8" s="28" t="s">
        <v>49</v>
      </c>
      <c r="F8" s="41">
        <v>802</v>
      </c>
      <c r="G8" s="28" t="s">
        <v>49</v>
      </c>
      <c r="H8" s="41">
        <v>425</v>
      </c>
      <c r="I8" s="28" t="s">
        <v>49</v>
      </c>
      <c r="J8" s="41">
        <v>205</v>
      </c>
      <c r="K8" s="28" t="s">
        <v>49</v>
      </c>
      <c r="L8" s="41">
        <v>291</v>
      </c>
      <c r="M8" s="28" t="s">
        <v>49</v>
      </c>
      <c r="N8" s="41">
        <v>978</v>
      </c>
      <c r="O8" s="28" t="s">
        <v>49</v>
      </c>
      <c r="P8" s="61">
        <v>2926</v>
      </c>
      <c r="Q8" s="58" t="s">
        <v>63</v>
      </c>
      <c r="R8" s="41">
        <v>523</v>
      </c>
      <c r="S8" s="28" t="s">
        <v>49</v>
      </c>
      <c r="T8" s="41">
        <v>3449</v>
      </c>
      <c r="U8" s="15" t="s">
        <v>49</v>
      </c>
    </row>
    <row r="9" spans="2:22" s="26" customFormat="1" ht="12" customHeight="1" x14ac:dyDescent="0.15">
      <c r="B9" s="10">
        <v>2013</v>
      </c>
      <c r="C9" s="16">
        <v>25</v>
      </c>
      <c r="D9" s="41">
        <v>289</v>
      </c>
      <c r="E9" s="28">
        <v>128.44444444444446</v>
      </c>
      <c r="F9" s="41">
        <v>848</v>
      </c>
      <c r="G9" s="28">
        <v>105.73566084788031</v>
      </c>
      <c r="H9" s="41">
        <v>400</v>
      </c>
      <c r="I9" s="28">
        <v>94.117647058823522</v>
      </c>
      <c r="J9" s="41">
        <v>222</v>
      </c>
      <c r="K9" s="42">
        <v>108.29268292682927</v>
      </c>
      <c r="L9" s="41">
        <v>253</v>
      </c>
      <c r="M9" s="28">
        <v>85.910652920962193</v>
      </c>
      <c r="N9" s="41">
        <v>1052</v>
      </c>
      <c r="O9" s="28">
        <v>111.34969325153375</v>
      </c>
      <c r="P9" s="62">
        <v>3064</v>
      </c>
      <c r="Q9" s="59">
        <f>P9/P8*100</f>
        <v>104.71633629528367</v>
      </c>
      <c r="R9" s="41">
        <v>424</v>
      </c>
      <c r="S9" s="28">
        <v>81.070745697896754</v>
      </c>
      <c r="T9" s="41">
        <v>3488</v>
      </c>
      <c r="U9" s="47">
        <v>101.04378080603074</v>
      </c>
      <c r="V9" s="44"/>
    </row>
    <row r="10" spans="2:22" s="26" customFormat="1" ht="12" customHeight="1" x14ac:dyDescent="0.15">
      <c r="B10" s="10">
        <v>2014</v>
      </c>
      <c r="C10" s="16">
        <v>26</v>
      </c>
      <c r="D10" s="41">
        <v>300</v>
      </c>
      <c r="E10" s="42">
        <v>103.80622837370241</v>
      </c>
      <c r="F10" s="41">
        <v>887</v>
      </c>
      <c r="G10" s="42">
        <v>104.59905660377358</v>
      </c>
      <c r="H10" s="41">
        <v>446</v>
      </c>
      <c r="I10" s="42">
        <v>111.5</v>
      </c>
      <c r="J10" s="41">
        <v>215</v>
      </c>
      <c r="K10" s="42">
        <v>96.846846846846844</v>
      </c>
      <c r="L10" s="41">
        <v>258</v>
      </c>
      <c r="M10" s="42">
        <v>98.8</v>
      </c>
      <c r="N10" s="41">
        <v>1028</v>
      </c>
      <c r="O10" s="42">
        <v>95.959595959595958</v>
      </c>
      <c r="P10" s="62">
        <v>3134</v>
      </c>
      <c r="Q10" s="59">
        <f t="shared" ref="Q10:Q13" si="0">P10/P9*100</f>
        <v>102.2845953002611</v>
      </c>
      <c r="R10" s="41">
        <v>458</v>
      </c>
      <c r="S10" s="42">
        <v>107.78301886792451</v>
      </c>
      <c r="T10" s="41">
        <v>3592</v>
      </c>
      <c r="U10" s="43">
        <v>100.91822094691535</v>
      </c>
      <c r="V10" s="45"/>
    </row>
    <row r="11" spans="2:22" s="26" customFormat="1" ht="12" customHeight="1" x14ac:dyDescent="0.15">
      <c r="B11" s="38">
        <v>2015</v>
      </c>
      <c r="C11" s="16">
        <v>27</v>
      </c>
      <c r="D11" s="12">
        <v>244</v>
      </c>
      <c r="E11" s="17">
        <f t="shared" ref="E11:E13" si="1">D11/D10*100</f>
        <v>81.333333333333329</v>
      </c>
      <c r="F11" s="12">
        <v>987</v>
      </c>
      <c r="G11" s="17">
        <f t="shared" ref="G11:G13" si="2">F11/F10*100</f>
        <v>111.2739571589628</v>
      </c>
      <c r="H11" s="12">
        <v>492</v>
      </c>
      <c r="I11" s="17">
        <f t="shared" ref="I11:I13" si="3">H11/H10*100</f>
        <v>110.31390134529148</v>
      </c>
      <c r="J11" s="41">
        <v>202</v>
      </c>
      <c r="K11" s="17">
        <f t="shared" ref="K11:K13" si="4">J11/J10*100</f>
        <v>93.95348837209302</v>
      </c>
      <c r="L11" s="12">
        <v>314</v>
      </c>
      <c r="M11" s="17">
        <f t="shared" ref="M11:M13" si="5">L11/L10*100</f>
        <v>121.70542635658914</v>
      </c>
      <c r="N11" s="12">
        <v>1064</v>
      </c>
      <c r="O11" s="17">
        <f>N11/N10*100</f>
        <v>103.50194552529184</v>
      </c>
      <c r="P11" s="62">
        <v>3303</v>
      </c>
      <c r="Q11" s="59">
        <f t="shared" si="0"/>
        <v>105.39246968730058</v>
      </c>
      <c r="R11" s="12">
        <v>487</v>
      </c>
      <c r="S11" s="17">
        <f t="shared" ref="S11:S13" si="6">R11/R10*100</f>
        <v>106.33187772925766</v>
      </c>
      <c r="T11" s="12">
        <v>3790</v>
      </c>
      <c r="U11" s="18">
        <f>T11/T10*100</f>
        <v>105.51224944320711</v>
      </c>
    </row>
    <row r="12" spans="2:22" s="26" customFormat="1" ht="12" customHeight="1" x14ac:dyDescent="0.15">
      <c r="B12" s="38">
        <v>2016</v>
      </c>
      <c r="C12" s="16">
        <v>28</v>
      </c>
      <c r="D12" s="12">
        <v>220</v>
      </c>
      <c r="E12" s="17">
        <f t="shared" si="1"/>
        <v>90.163934426229503</v>
      </c>
      <c r="F12" s="12">
        <v>891</v>
      </c>
      <c r="G12" s="17">
        <f t="shared" si="2"/>
        <v>90.273556231003042</v>
      </c>
      <c r="H12" s="12">
        <v>534</v>
      </c>
      <c r="I12" s="17">
        <f t="shared" si="3"/>
        <v>108.53658536585367</v>
      </c>
      <c r="J12" s="41">
        <v>204</v>
      </c>
      <c r="K12" s="17">
        <f t="shared" si="4"/>
        <v>100.99009900990099</v>
      </c>
      <c r="L12" s="12">
        <v>334</v>
      </c>
      <c r="M12" s="17">
        <f t="shared" si="5"/>
        <v>106.36942675159236</v>
      </c>
      <c r="N12" s="12">
        <v>1122</v>
      </c>
      <c r="O12" s="17">
        <f t="shared" ref="O12:O13" si="7">N12/N11*100</f>
        <v>105.45112781954886</v>
      </c>
      <c r="P12" s="62">
        <v>3305</v>
      </c>
      <c r="Q12" s="59">
        <f t="shared" si="0"/>
        <v>100.06055101422947</v>
      </c>
      <c r="R12" s="12">
        <v>444</v>
      </c>
      <c r="S12" s="17">
        <f t="shared" si="6"/>
        <v>91.170431211498965</v>
      </c>
      <c r="T12" s="12">
        <v>3749</v>
      </c>
      <c r="U12" s="18">
        <f t="shared" ref="U12:U13" si="8">T12/T11*100</f>
        <v>98.918205804749334</v>
      </c>
    </row>
    <row r="13" spans="2:22" s="26" customFormat="1" ht="12" customHeight="1" x14ac:dyDescent="0.15">
      <c r="B13" s="32">
        <v>2017</v>
      </c>
      <c r="C13" s="20">
        <v>29</v>
      </c>
      <c r="D13" s="21">
        <v>220</v>
      </c>
      <c r="E13" s="22">
        <f t="shared" si="1"/>
        <v>100</v>
      </c>
      <c r="F13" s="21">
        <v>978</v>
      </c>
      <c r="G13" s="22">
        <f t="shared" si="2"/>
        <v>109.76430976430977</v>
      </c>
      <c r="H13" s="21">
        <v>560</v>
      </c>
      <c r="I13" s="22">
        <f t="shared" si="3"/>
        <v>104.8689138576779</v>
      </c>
      <c r="J13" s="48">
        <v>209</v>
      </c>
      <c r="K13" s="22">
        <f t="shared" si="4"/>
        <v>102.45098039215685</v>
      </c>
      <c r="L13" s="21">
        <v>344</v>
      </c>
      <c r="M13" s="22">
        <f t="shared" si="5"/>
        <v>102.9940119760479</v>
      </c>
      <c r="N13" s="21">
        <v>1142</v>
      </c>
      <c r="O13" s="22">
        <f t="shared" si="7"/>
        <v>101.7825311942959</v>
      </c>
      <c r="P13" s="63">
        <v>3453</v>
      </c>
      <c r="Q13" s="22">
        <f t="shared" si="0"/>
        <v>104.47806354009077</v>
      </c>
      <c r="R13" s="21">
        <v>457</v>
      </c>
      <c r="S13" s="22">
        <f t="shared" si="6"/>
        <v>102.92792792792793</v>
      </c>
      <c r="T13" s="21">
        <v>3910</v>
      </c>
      <c r="U13" s="23">
        <f t="shared" si="8"/>
        <v>104.29447852760735</v>
      </c>
    </row>
    <row r="14" spans="2:22" s="26" customFormat="1" ht="12" customHeight="1" x14ac:dyDescent="0.15">
      <c r="B14" s="24" t="s">
        <v>30</v>
      </c>
      <c r="C14" s="24"/>
      <c r="L14"/>
      <c r="M14"/>
    </row>
    <row r="15" spans="2:22" ht="12" customHeight="1" x14ac:dyDescent="0.15">
      <c r="B15" s="24" t="s">
        <v>59</v>
      </c>
      <c r="C15" s="24"/>
      <c r="D15" s="26"/>
      <c r="E15" s="26"/>
      <c r="R15" s="26"/>
      <c r="S15" s="26"/>
    </row>
    <row r="16" spans="2:22" ht="12" customHeight="1" x14ac:dyDescent="0.15">
      <c r="B16" s="25" t="s">
        <v>51</v>
      </c>
      <c r="C16" s="25"/>
    </row>
    <row r="17" spans="2:21" x14ac:dyDescent="0.15">
      <c r="B17" s="25" t="s">
        <v>52</v>
      </c>
      <c r="C17" s="25"/>
    </row>
    <row r="18" spans="2:21" x14ac:dyDescent="0.15">
      <c r="U18" s="3" t="s">
        <v>70</v>
      </c>
    </row>
  </sheetData>
  <mergeCells count="10">
    <mergeCell ref="T5:U6"/>
    <mergeCell ref="R5:S6"/>
    <mergeCell ref="P5:Q6"/>
    <mergeCell ref="B5:C7"/>
    <mergeCell ref="N5:O6"/>
    <mergeCell ref="D5:E6"/>
    <mergeCell ref="F5:G6"/>
    <mergeCell ref="H5:I6"/>
    <mergeCell ref="J5:K6"/>
    <mergeCell ref="L5:M6"/>
  </mergeCells>
  <phoneticPr fontId="1"/>
  <pageMargins left="0.59055118110236227" right="0" top="0.59055118110236227" bottom="0" header="0" footer="0"/>
  <pageSetup paperSize="9" scale="9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showGridLines="0" zoomScale="90" zoomScaleNormal="90" zoomScaleSheetLayoutView="85" workbookViewId="0">
      <selection activeCell="J24" sqref="J24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1" max="21" width="5.5" customWidth="1"/>
  </cols>
  <sheetData>
    <row r="1" spans="2:22" ht="12" customHeight="1" x14ac:dyDescent="0.15"/>
    <row r="2" spans="2:22" ht="15" customHeight="1" x14ac:dyDescent="0.15">
      <c r="B2" s="1" t="s">
        <v>66</v>
      </c>
      <c r="C2" s="1"/>
    </row>
    <row r="3" spans="2:22" ht="12" customHeight="1" x14ac:dyDescent="0.15"/>
    <row r="4" spans="2:22" ht="12" customHeight="1" x14ac:dyDescent="0.15">
      <c r="B4" s="2"/>
      <c r="C4" s="2"/>
      <c r="U4" s="3" t="s">
        <v>0</v>
      </c>
    </row>
    <row r="5" spans="2:22" ht="12" customHeight="1" x14ac:dyDescent="0.15">
      <c r="B5" s="70" t="s">
        <v>1</v>
      </c>
      <c r="C5" s="71"/>
      <c r="D5" s="82" t="s">
        <v>18</v>
      </c>
      <c r="E5" s="77"/>
      <c r="F5" s="76" t="s">
        <v>45</v>
      </c>
      <c r="G5" s="77"/>
      <c r="H5" s="76" t="s">
        <v>19</v>
      </c>
      <c r="I5" s="77"/>
      <c r="J5" s="84" t="s">
        <v>20</v>
      </c>
      <c r="K5" s="77"/>
      <c r="L5" s="76" t="s">
        <v>10</v>
      </c>
      <c r="M5" s="77"/>
      <c r="N5" s="76" t="s">
        <v>44</v>
      </c>
      <c r="O5" s="77"/>
      <c r="P5" s="84" t="s">
        <v>62</v>
      </c>
      <c r="Q5" s="77"/>
      <c r="R5" s="84" t="s">
        <v>11</v>
      </c>
      <c r="S5" s="77"/>
      <c r="T5" s="84" t="s">
        <v>8</v>
      </c>
      <c r="U5" s="80"/>
    </row>
    <row r="6" spans="2:22" ht="12" customHeight="1" x14ac:dyDescent="0.15">
      <c r="B6" s="72"/>
      <c r="C6" s="73"/>
      <c r="D6" s="83"/>
      <c r="E6" s="79"/>
      <c r="F6" s="78"/>
      <c r="G6" s="79"/>
      <c r="H6" s="78"/>
      <c r="I6" s="79"/>
      <c r="J6" s="85"/>
      <c r="K6" s="79"/>
      <c r="L6" s="78"/>
      <c r="M6" s="79"/>
      <c r="N6" s="78"/>
      <c r="O6" s="79"/>
      <c r="P6" s="85"/>
      <c r="Q6" s="79"/>
      <c r="R6" s="85"/>
      <c r="S6" s="79"/>
      <c r="T6" s="85"/>
      <c r="U6" s="81"/>
    </row>
    <row r="7" spans="2:22" ht="12" customHeight="1" x14ac:dyDescent="0.15">
      <c r="B7" s="74"/>
      <c r="C7" s="75"/>
      <c r="D7" s="7"/>
      <c r="E7" s="8" t="s">
        <v>27</v>
      </c>
      <c r="F7" s="52"/>
      <c r="G7" s="8" t="s">
        <v>27</v>
      </c>
      <c r="H7" s="52"/>
      <c r="I7" s="8" t="s">
        <v>27</v>
      </c>
      <c r="J7" s="52"/>
      <c r="K7" s="8" t="s">
        <v>27</v>
      </c>
      <c r="L7" s="52"/>
      <c r="M7" s="8" t="s">
        <v>27</v>
      </c>
      <c r="N7" s="52"/>
      <c r="O7" s="8" t="s">
        <v>27</v>
      </c>
      <c r="P7" s="65" t="s">
        <v>67</v>
      </c>
      <c r="Q7" s="8" t="s">
        <v>27</v>
      </c>
      <c r="R7" s="7"/>
      <c r="S7" s="8" t="s">
        <v>27</v>
      </c>
      <c r="T7" s="34"/>
      <c r="U7" s="9" t="s">
        <v>27</v>
      </c>
    </row>
    <row r="8" spans="2:22" s="26" customFormat="1" ht="12" customHeight="1" x14ac:dyDescent="0.15">
      <c r="B8" s="10">
        <v>2011</v>
      </c>
      <c r="C8" s="16" t="s">
        <v>48</v>
      </c>
      <c r="D8" s="12">
        <v>186</v>
      </c>
      <c r="E8" s="28" t="s">
        <v>49</v>
      </c>
      <c r="F8" s="12">
        <v>807</v>
      </c>
      <c r="G8" s="28" t="s">
        <v>49</v>
      </c>
      <c r="H8" s="12">
        <v>410</v>
      </c>
      <c r="I8" s="28" t="s">
        <v>49</v>
      </c>
      <c r="J8" s="12">
        <v>197</v>
      </c>
      <c r="K8" s="28" t="s">
        <v>49</v>
      </c>
      <c r="L8" s="12">
        <v>220</v>
      </c>
      <c r="M8" s="28" t="s">
        <v>49</v>
      </c>
      <c r="N8" s="12">
        <v>935</v>
      </c>
      <c r="O8" s="28" t="s">
        <v>49</v>
      </c>
      <c r="P8" s="61">
        <v>2755</v>
      </c>
      <c r="Q8" s="58" t="s">
        <v>63</v>
      </c>
      <c r="R8" s="12">
        <v>438</v>
      </c>
      <c r="S8" s="28" t="s">
        <v>49</v>
      </c>
      <c r="T8" s="12">
        <v>3193</v>
      </c>
      <c r="U8" s="15" t="s">
        <v>49</v>
      </c>
    </row>
    <row r="9" spans="2:22" s="26" customFormat="1" ht="12" customHeight="1" x14ac:dyDescent="0.15">
      <c r="B9" s="10">
        <v>2012</v>
      </c>
      <c r="C9" s="16">
        <v>24</v>
      </c>
      <c r="D9" s="12">
        <v>225</v>
      </c>
      <c r="E9" s="17">
        <f t="shared" ref="E9:E12" si="0">D9/D8*100</f>
        <v>120.96774193548387</v>
      </c>
      <c r="F9" s="12">
        <v>802</v>
      </c>
      <c r="G9" s="17">
        <f t="shared" ref="G9:G12" si="1">F9/F8*100</f>
        <v>99.380421313506815</v>
      </c>
      <c r="H9" s="12">
        <v>425</v>
      </c>
      <c r="I9" s="17">
        <f t="shared" ref="I9:I12" si="2">H9/H8*100</f>
        <v>103.65853658536585</v>
      </c>
      <c r="J9" s="12">
        <v>205</v>
      </c>
      <c r="K9" s="17">
        <f t="shared" ref="K9:K12" si="3">J9/J8*100</f>
        <v>104.06091370558374</v>
      </c>
      <c r="L9" s="12">
        <v>291</v>
      </c>
      <c r="M9" s="17">
        <f>L9/L8*100</f>
        <v>132.27272727272728</v>
      </c>
      <c r="N9" s="12">
        <v>982</v>
      </c>
      <c r="O9" s="17">
        <f t="shared" ref="O9:O10" si="4">N9/N8*100</f>
        <v>105.02673796791444</v>
      </c>
      <c r="P9" s="62">
        <v>2930</v>
      </c>
      <c r="Q9" s="59">
        <f>P9/P8*100</f>
        <v>106.35208711433756</v>
      </c>
      <c r="R9" s="12">
        <v>523</v>
      </c>
      <c r="S9" s="17">
        <f>R9/R8*100</f>
        <v>119.40639269406392</v>
      </c>
      <c r="T9" s="12">
        <v>3453</v>
      </c>
      <c r="U9" s="18">
        <f t="shared" ref="U9:U10" si="5">T9/T8*100</f>
        <v>108.14281240212966</v>
      </c>
    </row>
    <row r="10" spans="2:22" s="26" customFormat="1" ht="12" customHeight="1" x14ac:dyDescent="0.15">
      <c r="B10" s="10">
        <v>2013</v>
      </c>
      <c r="C10" s="16">
        <v>25</v>
      </c>
      <c r="D10" s="41">
        <v>289</v>
      </c>
      <c r="E10" s="42">
        <f t="shared" si="0"/>
        <v>128.44444444444446</v>
      </c>
      <c r="F10" s="41">
        <v>848</v>
      </c>
      <c r="G10" s="42">
        <f t="shared" si="1"/>
        <v>105.73566084788031</v>
      </c>
      <c r="H10" s="41">
        <v>400</v>
      </c>
      <c r="I10" s="42">
        <f t="shared" si="2"/>
        <v>94.117647058823522</v>
      </c>
      <c r="J10" s="41">
        <v>222</v>
      </c>
      <c r="K10" s="42">
        <f t="shared" si="3"/>
        <v>108.29268292682927</v>
      </c>
      <c r="L10" s="41">
        <v>253</v>
      </c>
      <c r="M10" s="42">
        <f>L10/L9*100</f>
        <v>86.941580756013749</v>
      </c>
      <c r="N10" s="41">
        <v>1053</v>
      </c>
      <c r="O10" s="42">
        <f t="shared" si="4"/>
        <v>107.23014256619146</v>
      </c>
      <c r="P10" s="62">
        <v>3065</v>
      </c>
      <c r="Q10" s="59">
        <f t="shared" ref="Q10:Q13" si="6">P10/P9*100</f>
        <v>104.6075085324232</v>
      </c>
      <c r="R10" s="41">
        <v>424</v>
      </c>
      <c r="S10" s="42">
        <f>R10/R9*100</f>
        <v>81.070745697896754</v>
      </c>
      <c r="T10" s="41">
        <v>3489</v>
      </c>
      <c r="U10" s="43">
        <f t="shared" si="5"/>
        <v>101.04257167680277</v>
      </c>
      <c r="V10" s="44"/>
    </row>
    <row r="11" spans="2:22" s="26" customFormat="1" ht="12" customHeight="1" x14ac:dyDescent="0.15">
      <c r="B11" s="10">
        <v>2014</v>
      </c>
      <c r="C11" s="16">
        <v>26</v>
      </c>
      <c r="D11" s="41">
        <v>300</v>
      </c>
      <c r="E11" s="42">
        <f t="shared" si="0"/>
        <v>103.80622837370241</v>
      </c>
      <c r="F11" s="41">
        <v>889</v>
      </c>
      <c r="G11" s="42">
        <f t="shared" si="1"/>
        <v>104.83490566037736</v>
      </c>
      <c r="H11" s="41">
        <v>446</v>
      </c>
      <c r="I11" s="42">
        <f t="shared" si="2"/>
        <v>111.5</v>
      </c>
      <c r="J11" s="41">
        <v>215</v>
      </c>
      <c r="K11" s="42">
        <f t="shared" si="3"/>
        <v>96.846846846846844</v>
      </c>
      <c r="L11" s="41">
        <v>258</v>
      </c>
      <c r="M11" s="42">
        <f>L11/L10*100</f>
        <v>101.97628458498025</v>
      </c>
      <c r="N11" s="41">
        <v>1040</v>
      </c>
      <c r="O11" s="42">
        <f>N11/N10*100</f>
        <v>98.76543209876543</v>
      </c>
      <c r="P11" s="62">
        <v>3148</v>
      </c>
      <c r="Q11" s="59">
        <f t="shared" si="6"/>
        <v>102.70799347471451</v>
      </c>
      <c r="R11" s="41">
        <v>458</v>
      </c>
      <c r="S11" s="42">
        <f>R11/R10*100</f>
        <v>108.01886792452831</v>
      </c>
      <c r="T11" s="41">
        <v>3606</v>
      </c>
      <c r="U11" s="43">
        <f>T11/T10*100</f>
        <v>103.35339638865004</v>
      </c>
      <c r="V11" s="45"/>
    </row>
    <row r="12" spans="2:22" s="26" customFormat="1" ht="12" customHeight="1" x14ac:dyDescent="0.15">
      <c r="B12" s="38">
        <v>2015</v>
      </c>
      <c r="C12" s="16">
        <v>27</v>
      </c>
      <c r="D12" s="12">
        <v>239</v>
      </c>
      <c r="E12" s="17">
        <f t="shared" si="0"/>
        <v>79.666666666666657</v>
      </c>
      <c r="F12" s="12">
        <v>905</v>
      </c>
      <c r="G12" s="17">
        <f t="shared" si="1"/>
        <v>101.79977502812147</v>
      </c>
      <c r="H12" s="12">
        <v>490</v>
      </c>
      <c r="I12" s="17">
        <f t="shared" si="2"/>
        <v>109.86547085201795</v>
      </c>
      <c r="J12" s="12">
        <v>204</v>
      </c>
      <c r="K12" s="17">
        <f t="shared" si="3"/>
        <v>94.883720930232556</v>
      </c>
      <c r="L12" s="12">
        <v>285</v>
      </c>
      <c r="M12" s="17">
        <f>L12/L11*100</f>
        <v>110.46511627906976</v>
      </c>
      <c r="N12" s="12">
        <v>1063</v>
      </c>
      <c r="O12" s="17">
        <f>N12/N11*100</f>
        <v>102.21153846153845</v>
      </c>
      <c r="P12" s="62">
        <v>3186</v>
      </c>
      <c r="Q12" s="59">
        <f t="shared" si="6"/>
        <v>101.20711562897078</v>
      </c>
      <c r="R12" s="12">
        <v>461</v>
      </c>
      <c r="S12" s="17">
        <f>R12/R11*100</f>
        <v>100.65502183406115</v>
      </c>
      <c r="T12" s="12">
        <v>3647</v>
      </c>
      <c r="U12" s="18">
        <f>T12/T11*100</f>
        <v>101.13699389905713</v>
      </c>
    </row>
    <row r="13" spans="2:22" s="26" customFormat="1" ht="12" customHeight="1" x14ac:dyDescent="0.15">
      <c r="B13" s="32">
        <v>2016</v>
      </c>
      <c r="C13" s="20">
        <v>28</v>
      </c>
      <c r="D13" s="21">
        <v>250</v>
      </c>
      <c r="E13" s="22">
        <f t="shared" ref="E13" si="7">D13/D12*100</f>
        <v>104.60251046025104</v>
      </c>
      <c r="F13" s="21">
        <v>932</v>
      </c>
      <c r="G13" s="22">
        <f t="shared" ref="G13" si="8">F13/F12*100</f>
        <v>102.98342541436465</v>
      </c>
      <c r="H13" s="21">
        <v>535</v>
      </c>
      <c r="I13" s="22">
        <f>H13/H12*100</f>
        <v>109.18367346938776</v>
      </c>
      <c r="J13" s="21">
        <v>215</v>
      </c>
      <c r="K13" s="22">
        <f>J13/J12*100</f>
        <v>105.3921568627451</v>
      </c>
      <c r="L13" s="21">
        <v>285</v>
      </c>
      <c r="M13" s="22">
        <f>L13/L12*100</f>
        <v>100</v>
      </c>
      <c r="N13" s="21">
        <v>1087</v>
      </c>
      <c r="O13" s="22">
        <f t="shared" ref="O13" si="9">N13/N12*100</f>
        <v>102.25776105362183</v>
      </c>
      <c r="P13" s="63">
        <v>3304</v>
      </c>
      <c r="Q13" s="22">
        <f t="shared" si="6"/>
        <v>103.7037037037037</v>
      </c>
      <c r="R13" s="21">
        <v>468</v>
      </c>
      <c r="S13" s="22">
        <f>R13/R12*100</f>
        <v>101.51843817787419</v>
      </c>
      <c r="T13" s="21">
        <v>3772</v>
      </c>
      <c r="U13" s="23">
        <f t="shared" ref="U13" si="10">T13/T12*100</f>
        <v>103.42747463668769</v>
      </c>
    </row>
    <row r="14" spans="2:22" s="26" customFormat="1" ht="12" customHeight="1" x14ac:dyDescent="0.15">
      <c r="B14" s="24" t="s">
        <v>30</v>
      </c>
      <c r="C14" s="24"/>
    </row>
    <row r="15" spans="2:22" ht="12" customHeight="1" x14ac:dyDescent="0.15">
      <c r="B15" s="24" t="s">
        <v>60</v>
      </c>
      <c r="C15" s="24"/>
      <c r="D15" s="26"/>
      <c r="E15" s="26"/>
      <c r="F15" s="26"/>
      <c r="G15" s="26"/>
      <c r="P15" s="26"/>
      <c r="Q15" s="26"/>
      <c r="R15" s="26"/>
      <c r="S15" s="26"/>
    </row>
    <row r="16" spans="2:22" ht="12" customHeight="1" x14ac:dyDescent="0.15">
      <c r="B16" s="25" t="s">
        <v>51</v>
      </c>
      <c r="C16" s="25"/>
    </row>
    <row r="17" spans="2:21" x14ac:dyDescent="0.15">
      <c r="B17" s="25" t="s">
        <v>52</v>
      </c>
      <c r="C17" s="25"/>
    </row>
    <row r="18" spans="2:21" x14ac:dyDescent="0.15">
      <c r="U18" s="3" t="s">
        <v>70</v>
      </c>
    </row>
  </sheetData>
  <mergeCells count="10">
    <mergeCell ref="R5:S6"/>
    <mergeCell ref="T5:U6"/>
    <mergeCell ref="P5:Q6"/>
    <mergeCell ref="N5:O6"/>
    <mergeCell ref="B5:C7"/>
    <mergeCell ref="L5:M6"/>
    <mergeCell ref="J5:K6"/>
    <mergeCell ref="H5:I6"/>
    <mergeCell ref="F5:G6"/>
    <mergeCell ref="D5:E6"/>
  </mergeCells>
  <phoneticPr fontId="1"/>
  <pageMargins left="0.59055118110236227" right="0" top="0.59055118110236227" bottom="0" header="0" footer="0"/>
  <pageSetup paperSize="9" scale="9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8"/>
  <sheetViews>
    <sheetView showGridLines="0" zoomScaleNormal="100" workbookViewId="0">
      <selection activeCell="J24" sqref="J24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5" max="45" width="4.875" customWidth="1"/>
  </cols>
  <sheetData>
    <row r="1" spans="2:45" ht="12" customHeight="1" x14ac:dyDescent="0.15"/>
    <row r="2" spans="2:45" ht="15" customHeight="1" x14ac:dyDescent="0.15">
      <c r="B2" s="1" t="s">
        <v>38</v>
      </c>
      <c r="C2" s="1"/>
    </row>
    <row r="3" spans="2:45" ht="12" customHeight="1" x14ac:dyDescent="0.15"/>
    <row r="4" spans="2:45" ht="12" customHeight="1" x14ac:dyDescent="0.15">
      <c r="B4" s="2"/>
      <c r="C4" s="2"/>
      <c r="AQ4" s="3" t="s">
        <v>0</v>
      </c>
    </row>
    <row r="5" spans="2:45" ht="12" customHeight="1" x14ac:dyDescent="0.15">
      <c r="B5" s="70" t="s">
        <v>1</v>
      </c>
      <c r="C5" s="71"/>
      <c r="D5" s="89" t="s">
        <v>2</v>
      </c>
      <c r="E5" s="88"/>
      <c r="F5" s="88"/>
      <c r="G5" s="88"/>
      <c r="H5" s="88"/>
      <c r="I5" s="88"/>
      <c r="J5" s="86" t="s">
        <v>3</v>
      </c>
      <c r="K5" s="86"/>
      <c r="L5" s="86"/>
      <c r="M5" s="86"/>
      <c r="N5" s="86"/>
      <c r="O5" s="86"/>
      <c r="P5" s="86" t="s">
        <v>4</v>
      </c>
      <c r="Q5" s="86"/>
      <c r="R5" s="86" t="s">
        <v>41</v>
      </c>
      <c r="S5" s="86"/>
      <c r="T5" s="86" t="s">
        <v>5</v>
      </c>
      <c r="U5" s="86"/>
      <c r="V5" s="86"/>
      <c r="W5" s="86"/>
      <c r="X5" s="87" t="s">
        <v>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90"/>
      <c r="AL5" s="87" t="s">
        <v>7</v>
      </c>
      <c r="AM5" s="88"/>
      <c r="AN5" s="88"/>
      <c r="AO5" s="88"/>
      <c r="AP5" s="84" t="s">
        <v>8</v>
      </c>
      <c r="AQ5" s="80"/>
    </row>
    <row r="6" spans="2:45" ht="12" customHeight="1" x14ac:dyDescent="0.15">
      <c r="B6" s="72"/>
      <c r="C6" s="73"/>
      <c r="D6" s="4" t="s">
        <v>9</v>
      </c>
      <c r="E6" s="5"/>
      <c r="F6" s="4" t="s">
        <v>10</v>
      </c>
      <c r="G6" s="5"/>
      <c r="H6" s="4" t="s">
        <v>11</v>
      </c>
      <c r="I6" s="5"/>
      <c r="J6" s="6" t="s">
        <v>13</v>
      </c>
      <c r="K6" s="5"/>
      <c r="L6" s="4" t="s">
        <v>14</v>
      </c>
      <c r="M6" s="5"/>
      <c r="N6" s="4" t="s">
        <v>39</v>
      </c>
      <c r="O6" s="5"/>
      <c r="P6" s="4" t="s">
        <v>45</v>
      </c>
      <c r="Q6" s="5"/>
      <c r="R6" s="6" t="s">
        <v>42</v>
      </c>
      <c r="S6" s="5"/>
      <c r="T6" s="4" t="s">
        <v>16</v>
      </c>
      <c r="U6" s="5"/>
      <c r="V6" s="6" t="s">
        <v>17</v>
      </c>
      <c r="W6" s="5"/>
      <c r="X6" s="4" t="s">
        <v>18</v>
      </c>
      <c r="Y6" s="5"/>
      <c r="Z6" s="4" t="s">
        <v>19</v>
      </c>
      <c r="AA6" s="5"/>
      <c r="AB6" s="6" t="s">
        <v>20</v>
      </c>
      <c r="AC6" s="5"/>
      <c r="AD6" s="4" t="s">
        <v>21</v>
      </c>
      <c r="AE6" s="5"/>
      <c r="AF6" s="4" t="s">
        <v>22</v>
      </c>
      <c r="AG6" s="5"/>
      <c r="AH6" s="4" t="s">
        <v>23</v>
      </c>
      <c r="AI6" s="5"/>
      <c r="AJ6" s="4" t="s">
        <v>43</v>
      </c>
      <c r="AK6" s="5"/>
      <c r="AL6" s="6" t="s">
        <v>25</v>
      </c>
      <c r="AM6" s="5"/>
      <c r="AN6" s="6" t="s">
        <v>26</v>
      </c>
      <c r="AO6" s="33"/>
      <c r="AP6" s="85"/>
      <c r="AQ6" s="81"/>
    </row>
    <row r="7" spans="2:45" ht="12" customHeight="1" x14ac:dyDescent="0.15">
      <c r="B7" s="74"/>
      <c r="C7" s="75"/>
      <c r="D7" s="7"/>
      <c r="E7" s="8" t="s">
        <v>27</v>
      </c>
      <c r="F7" s="7"/>
      <c r="G7" s="8" t="s">
        <v>27</v>
      </c>
      <c r="H7" s="7"/>
      <c r="I7" s="8" t="s">
        <v>27</v>
      </c>
      <c r="J7" s="7"/>
      <c r="K7" s="8" t="s">
        <v>27</v>
      </c>
      <c r="L7" s="7"/>
      <c r="M7" s="8" t="s">
        <v>27</v>
      </c>
      <c r="N7" s="7"/>
      <c r="O7" s="8" t="s">
        <v>27</v>
      </c>
      <c r="P7" s="7"/>
      <c r="Q7" s="8" t="s">
        <v>27</v>
      </c>
      <c r="R7" s="7"/>
      <c r="S7" s="8" t="s">
        <v>27</v>
      </c>
      <c r="T7" s="7"/>
      <c r="U7" s="8" t="s">
        <v>27</v>
      </c>
      <c r="V7" s="7"/>
      <c r="W7" s="8" t="s">
        <v>27</v>
      </c>
      <c r="X7" s="7"/>
      <c r="Y7" s="8" t="s">
        <v>27</v>
      </c>
      <c r="Z7" s="7"/>
      <c r="AA7" s="8" t="s">
        <v>27</v>
      </c>
      <c r="AB7" s="7"/>
      <c r="AC7" s="8" t="s">
        <v>27</v>
      </c>
      <c r="AD7" s="7"/>
      <c r="AE7" s="8" t="s">
        <v>27</v>
      </c>
      <c r="AF7" s="7"/>
      <c r="AG7" s="8" t="s">
        <v>27</v>
      </c>
      <c r="AH7" s="7"/>
      <c r="AI7" s="8" t="s">
        <v>27</v>
      </c>
      <c r="AJ7" s="7"/>
      <c r="AK7" s="8" t="s">
        <v>27</v>
      </c>
      <c r="AL7" s="7"/>
      <c r="AM7" s="8" t="s">
        <v>27</v>
      </c>
      <c r="AN7" s="7"/>
      <c r="AO7" s="8" t="s">
        <v>27</v>
      </c>
      <c r="AP7" s="34"/>
      <c r="AQ7" s="9" t="s">
        <v>27</v>
      </c>
    </row>
    <row r="8" spans="2:45" ht="12" customHeight="1" x14ac:dyDescent="0.15">
      <c r="B8" s="10">
        <v>2010</v>
      </c>
      <c r="C8" s="11" t="s">
        <v>40</v>
      </c>
      <c r="D8" s="12">
        <v>73</v>
      </c>
      <c r="E8" s="13" t="s">
        <v>29</v>
      </c>
      <c r="F8" s="12">
        <v>168</v>
      </c>
      <c r="G8" s="13" t="s">
        <v>29</v>
      </c>
      <c r="H8" s="12">
        <v>434</v>
      </c>
      <c r="I8" s="13" t="s">
        <v>29</v>
      </c>
      <c r="J8" s="12">
        <v>18</v>
      </c>
      <c r="K8" s="13" t="s">
        <v>29</v>
      </c>
      <c r="L8" s="12">
        <v>144</v>
      </c>
      <c r="M8" s="13" t="s">
        <v>29</v>
      </c>
      <c r="N8" s="12">
        <v>20</v>
      </c>
      <c r="O8" s="13" t="s">
        <v>29</v>
      </c>
      <c r="P8" s="12">
        <v>749</v>
      </c>
      <c r="Q8" s="13" t="s">
        <v>29</v>
      </c>
      <c r="R8" s="35">
        <v>98</v>
      </c>
      <c r="S8" s="13" t="s">
        <v>29</v>
      </c>
      <c r="T8" s="12">
        <v>159</v>
      </c>
      <c r="U8" s="13" t="s">
        <v>29</v>
      </c>
      <c r="V8" s="12">
        <v>41</v>
      </c>
      <c r="W8" s="13" t="s">
        <v>29</v>
      </c>
      <c r="X8" s="12">
        <v>144</v>
      </c>
      <c r="Y8" s="13" t="s">
        <v>29</v>
      </c>
      <c r="Z8" s="12">
        <v>390</v>
      </c>
      <c r="AA8" s="13" t="s">
        <v>29</v>
      </c>
      <c r="AB8" s="12">
        <v>184</v>
      </c>
      <c r="AC8" s="13" t="s">
        <v>29</v>
      </c>
      <c r="AD8" s="12">
        <v>187</v>
      </c>
      <c r="AE8" s="13" t="s">
        <v>29</v>
      </c>
      <c r="AF8" s="14">
        <v>21</v>
      </c>
      <c r="AG8" s="13" t="s">
        <v>29</v>
      </c>
      <c r="AH8" s="14">
        <v>97</v>
      </c>
      <c r="AI8" s="13" t="s">
        <v>29</v>
      </c>
      <c r="AJ8" s="12">
        <v>19</v>
      </c>
      <c r="AK8" s="13" t="s">
        <v>29</v>
      </c>
      <c r="AL8" s="14">
        <v>56</v>
      </c>
      <c r="AM8" s="13" t="s">
        <v>29</v>
      </c>
      <c r="AN8" s="12">
        <v>3</v>
      </c>
      <c r="AO8" s="13" t="s">
        <v>29</v>
      </c>
      <c r="AP8" s="14">
        <v>3005</v>
      </c>
      <c r="AQ8" s="15" t="s">
        <v>29</v>
      </c>
      <c r="AR8" s="39">
        <f t="shared" ref="AR8:AR13" si="0">D8+F8+H8+J8+L8+P8+T8+V8+X8+Z8+AB8+AD8+AF8+AH8+AL8+AN8+AJ8+R8+N8</f>
        <v>3005</v>
      </c>
      <c r="AS8" s="39">
        <f>AP8-AR8</f>
        <v>0</v>
      </c>
    </row>
    <row r="9" spans="2:45" s="26" customFormat="1" ht="12" customHeight="1" x14ac:dyDescent="0.15">
      <c r="B9" s="10">
        <v>2011</v>
      </c>
      <c r="C9" s="16">
        <v>23</v>
      </c>
      <c r="D9" s="12">
        <v>73</v>
      </c>
      <c r="E9" s="17">
        <f>D9/D8*100</f>
        <v>100</v>
      </c>
      <c r="F9" s="12">
        <v>220</v>
      </c>
      <c r="G9" s="17">
        <f>F9/F8*100</f>
        <v>130.95238095238096</v>
      </c>
      <c r="H9" s="12">
        <v>438</v>
      </c>
      <c r="I9" s="17">
        <f>H9/H8*100</f>
        <v>100.92165898617512</v>
      </c>
      <c r="J9" s="12">
        <v>19</v>
      </c>
      <c r="K9" s="17">
        <f>J9/J8*100</f>
        <v>105.55555555555556</v>
      </c>
      <c r="L9" s="12">
        <v>163</v>
      </c>
      <c r="M9" s="17">
        <f>L9/L8*100</f>
        <v>113.19444444444444</v>
      </c>
      <c r="N9" s="12">
        <v>22</v>
      </c>
      <c r="O9" s="17">
        <f>N9/N8*100</f>
        <v>110.00000000000001</v>
      </c>
      <c r="P9" s="12">
        <v>807</v>
      </c>
      <c r="Q9" s="17">
        <f>P9/P8*100</f>
        <v>107.74365821094793</v>
      </c>
      <c r="R9" s="36">
        <v>106</v>
      </c>
      <c r="S9" s="17">
        <f>R9/R8*100</f>
        <v>108.16326530612245</v>
      </c>
      <c r="T9" s="12">
        <v>126</v>
      </c>
      <c r="U9" s="17">
        <f>T9/T8*100</f>
        <v>79.245283018867923</v>
      </c>
      <c r="V9" s="12">
        <v>23</v>
      </c>
      <c r="W9" s="17">
        <f>V9/V8*100</f>
        <v>56.09756097560976</v>
      </c>
      <c r="X9" s="12">
        <v>186</v>
      </c>
      <c r="Y9" s="17">
        <f>X9/X8*100</f>
        <v>129.16666666666669</v>
      </c>
      <c r="Z9" s="12">
        <v>410</v>
      </c>
      <c r="AA9" s="17">
        <f>Z9/Z8*100</f>
        <v>105.12820512820514</v>
      </c>
      <c r="AB9" s="12">
        <v>197</v>
      </c>
      <c r="AC9" s="17">
        <f>AB9/AB8*100</f>
        <v>107.06521739130434</v>
      </c>
      <c r="AD9" s="12">
        <v>179</v>
      </c>
      <c r="AE9" s="17">
        <f>AD9/AD8*100</f>
        <v>95.721925133689851</v>
      </c>
      <c r="AF9" s="12">
        <v>38</v>
      </c>
      <c r="AG9" s="17">
        <f>AF9/AF8*100</f>
        <v>180.95238095238096</v>
      </c>
      <c r="AH9" s="12">
        <v>92</v>
      </c>
      <c r="AI9" s="17">
        <f>AH9/AH8*100</f>
        <v>94.845360824742258</v>
      </c>
      <c r="AJ9" s="12">
        <v>22</v>
      </c>
      <c r="AK9" s="17">
        <f>AJ9/AJ8*100</f>
        <v>115.78947368421053</v>
      </c>
      <c r="AL9" s="12">
        <v>68</v>
      </c>
      <c r="AM9" s="17">
        <f>AL9/AL8*100</f>
        <v>121.42857142857142</v>
      </c>
      <c r="AN9" s="12">
        <v>3</v>
      </c>
      <c r="AO9" s="17">
        <f>AN9/AN8*100</f>
        <v>100</v>
      </c>
      <c r="AP9" s="12">
        <v>3192</v>
      </c>
      <c r="AQ9" s="18">
        <f>AP9/AP8*100</f>
        <v>106.22296173044926</v>
      </c>
      <c r="AR9" s="39">
        <f t="shared" si="0"/>
        <v>3192</v>
      </c>
      <c r="AS9" s="39">
        <f t="shared" ref="AS9:AS12" si="1">AP9-AR9</f>
        <v>0</v>
      </c>
    </row>
    <row r="10" spans="2:45" s="26" customFormat="1" ht="12" customHeight="1" x14ac:dyDescent="0.15">
      <c r="B10" s="10">
        <v>2012</v>
      </c>
      <c r="C10" s="16">
        <v>24</v>
      </c>
      <c r="D10" s="12">
        <v>68</v>
      </c>
      <c r="E10" s="17">
        <f t="shared" ref="E10:G13" si="2">D10/D9*100</f>
        <v>93.150684931506845</v>
      </c>
      <c r="F10" s="12">
        <v>291</v>
      </c>
      <c r="G10" s="17">
        <f t="shared" si="2"/>
        <v>132.27272727272728</v>
      </c>
      <c r="H10" s="12">
        <v>522</v>
      </c>
      <c r="I10" s="17">
        <f t="shared" ref="I10:I13" si="3">H10/H9*100</f>
        <v>119.17808219178083</v>
      </c>
      <c r="J10" s="12">
        <v>18</v>
      </c>
      <c r="K10" s="17">
        <f t="shared" ref="K10:K13" si="4">J10/J9*100</f>
        <v>94.73684210526315</v>
      </c>
      <c r="L10" s="12">
        <v>174</v>
      </c>
      <c r="M10" s="17">
        <f t="shared" ref="M10:M13" si="5">L10/L9*100</f>
        <v>106.74846625766872</v>
      </c>
      <c r="N10" s="12">
        <v>23</v>
      </c>
      <c r="O10" s="17">
        <f t="shared" ref="O10:O12" si="6">N10/N9*100</f>
        <v>104.54545454545455</v>
      </c>
      <c r="P10" s="12">
        <v>802</v>
      </c>
      <c r="Q10" s="17">
        <f t="shared" ref="Q10:S13" si="7">P10/P9*100</f>
        <v>99.380421313506815</v>
      </c>
      <c r="R10" s="36">
        <v>116</v>
      </c>
      <c r="S10" s="17">
        <f>R10/R9*100</f>
        <v>109.43396226415094</v>
      </c>
      <c r="T10" s="12">
        <v>153</v>
      </c>
      <c r="U10" s="17">
        <f t="shared" ref="U10:U13" si="8">T10/T9*100</f>
        <v>121.42857142857142</v>
      </c>
      <c r="V10" s="12">
        <v>29</v>
      </c>
      <c r="W10" s="17">
        <f t="shared" ref="W10:W13" si="9">V10/V9*100</f>
        <v>126.08695652173914</v>
      </c>
      <c r="X10" s="12">
        <v>225</v>
      </c>
      <c r="Y10" s="17">
        <f t="shared" ref="Y10:Y13" si="10">X10/X9*100</f>
        <v>120.96774193548387</v>
      </c>
      <c r="Z10" s="12">
        <v>425</v>
      </c>
      <c r="AA10" s="17">
        <f t="shared" ref="AA10:AA13" si="11">Z10/Z9*100</f>
        <v>103.65853658536585</v>
      </c>
      <c r="AB10" s="12">
        <v>205</v>
      </c>
      <c r="AC10" s="17">
        <f t="shared" ref="AC10:AC13" si="12">AB10/AB9*100</f>
        <v>104.06091370558374</v>
      </c>
      <c r="AD10" s="12">
        <v>173</v>
      </c>
      <c r="AE10" s="17">
        <f t="shared" ref="AE10:AE13" si="13">AD10/AD9*100</f>
        <v>96.648044692737429</v>
      </c>
      <c r="AF10" s="12">
        <v>27</v>
      </c>
      <c r="AG10" s="17">
        <f t="shared" ref="AG10:AG12" si="14">AF10/AF9*100</f>
        <v>71.05263157894737</v>
      </c>
      <c r="AH10" s="12">
        <v>96</v>
      </c>
      <c r="AI10" s="17">
        <f t="shared" ref="AI10:AI13" si="15">AH10/AH9*100</f>
        <v>104.34782608695652</v>
      </c>
      <c r="AJ10" s="12">
        <v>21</v>
      </c>
      <c r="AK10" s="17">
        <f t="shared" ref="AK10:AK13" si="16">AJ10/AJ9*100</f>
        <v>95.454545454545453</v>
      </c>
      <c r="AL10" s="12">
        <v>76</v>
      </c>
      <c r="AM10" s="17">
        <f t="shared" ref="AM10:AM11" si="17">AL10/AL9*100</f>
        <v>111.76470588235294</v>
      </c>
      <c r="AN10" s="12">
        <v>3</v>
      </c>
      <c r="AO10" s="17">
        <f t="shared" ref="AO10:AO12" si="18">AN10/AN9*100</f>
        <v>100</v>
      </c>
      <c r="AP10" s="12">
        <v>3447</v>
      </c>
      <c r="AQ10" s="18">
        <f t="shared" ref="AQ10:AQ11" si="19">AP10/AP9*100</f>
        <v>107.98872180451127</v>
      </c>
      <c r="AR10" s="39">
        <f t="shared" si="0"/>
        <v>3447</v>
      </c>
      <c r="AS10" s="39">
        <f t="shared" si="1"/>
        <v>0</v>
      </c>
    </row>
    <row r="11" spans="2:45" s="26" customFormat="1" ht="12" customHeight="1" x14ac:dyDescent="0.15">
      <c r="B11" s="10">
        <v>2013</v>
      </c>
      <c r="C11" s="16">
        <v>25</v>
      </c>
      <c r="D11" s="12">
        <v>72</v>
      </c>
      <c r="E11" s="17">
        <f t="shared" si="2"/>
        <v>105.88235294117648</v>
      </c>
      <c r="F11" s="12">
        <v>253</v>
      </c>
      <c r="G11" s="17">
        <f t="shared" si="2"/>
        <v>86.941580756013749</v>
      </c>
      <c r="H11" s="12">
        <v>425</v>
      </c>
      <c r="I11" s="17">
        <f t="shared" si="3"/>
        <v>81.417624521072796</v>
      </c>
      <c r="J11" s="12">
        <v>17</v>
      </c>
      <c r="K11" s="17">
        <f t="shared" si="4"/>
        <v>94.444444444444443</v>
      </c>
      <c r="L11" s="12">
        <v>175</v>
      </c>
      <c r="M11" s="17">
        <f t="shared" si="5"/>
        <v>100.57471264367817</v>
      </c>
      <c r="N11" s="12">
        <v>23</v>
      </c>
      <c r="O11" s="17">
        <f t="shared" si="6"/>
        <v>100</v>
      </c>
      <c r="P11" s="12">
        <v>848</v>
      </c>
      <c r="Q11" s="17">
        <f t="shared" si="7"/>
        <v>105.73566084788031</v>
      </c>
      <c r="R11" s="36">
        <v>125</v>
      </c>
      <c r="S11" s="17">
        <f t="shared" si="7"/>
        <v>107.75862068965519</v>
      </c>
      <c r="T11" s="12">
        <v>184</v>
      </c>
      <c r="U11" s="17">
        <f t="shared" si="8"/>
        <v>120.26143790849673</v>
      </c>
      <c r="V11" s="12">
        <v>42</v>
      </c>
      <c r="W11" s="17">
        <f t="shared" si="9"/>
        <v>144.82758620689654</v>
      </c>
      <c r="X11" s="12">
        <v>289</v>
      </c>
      <c r="Y11" s="17">
        <f t="shared" si="10"/>
        <v>128.44444444444446</v>
      </c>
      <c r="Z11" s="12">
        <v>400</v>
      </c>
      <c r="AA11" s="17">
        <f t="shared" si="11"/>
        <v>94.117647058823522</v>
      </c>
      <c r="AB11" s="12">
        <v>222</v>
      </c>
      <c r="AC11" s="17">
        <f t="shared" si="12"/>
        <v>108.29268292682927</v>
      </c>
      <c r="AD11" s="12">
        <v>168</v>
      </c>
      <c r="AE11" s="17">
        <f t="shared" si="13"/>
        <v>97.109826589595372</v>
      </c>
      <c r="AF11" s="12">
        <v>31</v>
      </c>
      <c r="AG11" s="17">
        <f t="shared" si="14"/>
        <v>114.81481481481481</v>
      </c>
      <c r="AH11" s="12">
        <v>103</v>
      </c>
      <c r="AI11" s="17">
        <f t="shared" si="15"/>
        <v>107.29166666666667</v>
      </c>
      <c r="AJ11" s="12">
        <v>21</v>
      </c>
      <c r="AK11" s="17">
        <f t="shared" si="16"/>
        <v>100</v>
      </c>
      <c r="AL11" s="12">
        <v>80</v>
      </c>
      <c r="AM11" s="17">
        <f t="shared" si="17"/>
        <v>105.26315789473684</v>
      </c>
      <c r="AN11" s="12">
        <v>4</v>
      </c>
      <c r="AO11" s="17">
        <f>AN11/AN10*100</f>
        <v>133.33333333333331</v>
      </c>
      <c r="AP11" s="12">
        <v>3482</v>
      </c>
      <c r="AQ11" s="18">
        <f t="shared" si="19"/>
        <v>101.01537568900494</v>
      </c>
      <c r="AR11" s="39">
        <f t="shared" si="0"/>
        <v>3482</v>
      </c>
      <c r="AS11" s="39">
        <f t="shared" si="1"/>
        <v>0</v>
      </c>
    </row>
    <row r="12" spans="2:45" s="26" customFormat="1" ht="12" customHeight="1" x14ac:dyDescent="0.15">
      <c r="B12" s="10">
        <v>2014</v>
      </c>
      <c r="C12" s="16">
        <v>26</v>
      </c>
      <c r="D12" s="12">
        <v>70</v>
      </c>
      <c r="E12" s="17">
        <f t="shared" si="2"/>
        <v>97.222222222222214</v>
      </c>
      <c r="F12" s="12">
        <v>255</v>
      </c>
      <c r="G12" s="17">
        <f t="shared" si="2"/>
        <v>100.79051383399209</v>
      </c>
      <c r="H12" s="12">
        <v>442</v>
      </c>
      <c r="I12" s="17">
        <f t="shared" si="3"/>
        <v>104</v>
      </c>
      <c r="J12" s="12">
        <v>15</v>
      </c>
      <c r="K12" s="17">
        <f t="shared" si="4"/>
        <v>88.235294117647058</v>
      </c>
      <c r="L12" s="12">
        <v>176</v>
      </c>
      <c r="M12" s="17">
        <f t="shared" si="5"/>
        <v>100.57142857142858</v>
      </c>
      <c r="N12" s="12">
        <v>21</v>
      </c>
      <c r="O12" s="17">
        <f t="shared" si="6"/>
        <v>91.304347826086953</v>
      </c>
      <c r="P12" s="12">
        <v>912</v>
      </c>
      <c r="Q12" s="17">
        <f t="shared" si="7"/>
        <v>107.54716981132076</v>
      </c>
      <c r="R12" s="36">
        <v>125</v>
      </c>
      <c r="S12" s="17">
        <f t="shared" si="7"/>
        <v>100</v>
      </c>
      <c r="T12" s="12">
        <v>161</v>
      </c>
      <c r="U12" s="17">
        <f t="shared" si="8"/>
        <v>87.5</v>
      </c>
      <c r="V12" s="12">
        <v>27</v>
      </c>
      <c r="W12" s="17">
        <f t="shared" si="9"/>
        <v>64.285714285714292</v>
      </c>
      <c r="X12" s="12">
        <v>334</v>
      </c>
      <c r="Y12" s="17">
        <f t="shared" si="10"/>
        <v>115.57093425605535</v>
      </c>
      <c r="Z12" s="12">
        <v>435</v>
      </c>
      <c r="AA12" s="17">
        <f t="shared" si="11"/>
        <v>108.74999999999999</v>
      </c>
      <c r="AB12" s="12">
        <v>215</v>
      </c>
      <c r="AC12" s="17">
        <f t="shared" si="12"/>
        <v>96.846846846846844</v>
      </c>
      <c r="AD12" s="12">
        <v>173</v>
      </c>
      <c r="AE12" s="17">
        <f t="shared" si="13"/>
        <v>102.97619047619047</v>
      </c>
      <c r="AF12" s="12">
        <v>36</v>
      </c>
      <c r="AG12" s="17">
        <f t="shared" si="14"/>
        <v>116.12903225806453</v>
      </c>
      <c r="AH12" s="12">
        <v>98</v>
      </c>
      <c r="AI12" s="17">
        <f t="shared" si="15"/>
        <v>95.145631067961162</v>
      </c>
      <c r="AJ12" s="12">
        <v>22</v>
      </c>
      <c r="AK12" s="17">
        <f t="shared" si="16"/>
        <v>104.76190476190477</v>
      </c>
      <c r="AL12" s="12">
        <v>85</v>
      </c>
      <c r="AM12" s="17">
        <f>AL12/AL11*100</f>
        <v>106.25</v>
      </c>
      <c r="AN12" s="12">
        <v>4</v>
      </c>
      <c r="AO12" s="17">
        <f t="shared" si="18"/>
        <v>100</v>
      </c>
      <c r="AP12" s="12">
        <v>3606</v>
      </c>
      <c r="AQ12" s="18">
        <f>AP12/AP11*100</f>
        <v>103.56117174037908</v>
      </c>
      <c r="AR12" s="39">
        <f t="shared" si="0"/>
        <v>3606</v>
      </c>
      <c r="AS12" s="39">
        <f t="shared" si="1"/>
        <v>0</v>
      </c>
    </row>
    <row r="13" spans="2:45" s="26" customFormat="1" ht="12" customHeight="1" x14ac:dyDescent="0.15">
      <c r="B13" s="32">
        <v>2015</v>
      </c>
      <c r="C13" s="20">
        <v>27</v>
      </c>
      <c r="D13" s="21">
        <v>70</v>
      </c>
      <c r="E13" s="22">
        <f t="shared" si="2"/>
        <v>100</v>
      </c>
      <c r="F13" s="21">
        <v>265</v>
      </c>
      <c r="G13" s="22">
        <f t="shared" si="2"/>
        <v>103.92156862745099</v>
      </c>
      <c r="H13" s="21">
        <v>496</v>
      </c>
      <c r="I13" s="22">
        <f t="shared" si="3"/>
        <v>112.21719457013575</v>
      </c>
      <c r="J13" s="21">
        <v>16</v>
      </c>
      <c r="K13" s="22">
        <f t="shared" si="4"/>
        <v>106.66666666666667</v>
      </c>
      <c r="L13" s="21">
        <v>178</v>
      </c>
      <c r="M13" s="22">
        <f t="shared" si="5"/>
        <v>101.13636363636364</v>
      </c>
      <c r="N13" s="21">
        <v>21</v>
      </c>
      <c r="O13" s="22">
        <f>N13/N12*100</f>
        <v>100</v>
      </c>
      <c r="P13" s="21">
        <v>951</v>
      </c>
      <c r="Q13" s="22">
        <f t="shared" si="7"/>
        <v>104.2763157894737</v>
      </c>
      <c r="R13" s="37">
        <v>125</v>
      </c>
      <c r="S13" s="22">
        <f>R13/R12*100</f>
        <v>100</v>
      </c>
      <c r="T13" s="21">
        <v>165</v>
      </c>
      <c r="U13" s="22">
        <f t="shared" si="8"/>
        <v>102.48447204968944</v>
      </c>
      <c r="V13" s="21">
        <v>27</v>
      </c>
      <c r="W13" s="22">
        <f t="shared" si="9"/>
        <v>100</v>
      </c>
      <c r="X13" s="21">
        <v>360</v>
      </c>
      <c r="Y13" s="22">
        <f t="shared" si="10"/>
        <v>107.78443113772455</v>
      </c>
      <c r="Z13" s="21">
        <v>470</v>
      </c>
      <c r="AA13" s="22">
        <f t="shared" si="11"/>
        <v>108.04597701149426</v>
      </c>
      <c r="AB13" s="21">
        <v>217</v>
      </c>
      <c r="AC13" s="22">
        <f t="shared" si="12"/>
        <v>100.93023255813954</v>
      </c>
      <c r="AD13" s="21">
        <v>173</v>
      </c>
      <c r="AE13" s="22">
        <f t="shared" si="13"/>
        <v>100</v>
      </c>
      <c r="AF13" s="21">
        <v>37</v>
      </c>
      <c r="AG13" s="22">
        <f>AF13/AF12*100</f>
        <v>102.77777777777777</v>
      </c>
      <c r="AH13" s="21">
        <v>108</v>
      </c>
      <c r="AI13" s="22">
        <f t="shared" si="15"/>
        <v>110.20408163265304</v>
      </c>
      <c r="AJ13" s="21">
        <v>23</v>
      </c>
      <c r="AK13" s="22">
        <f t="shared" si="16"/>
        <v>104.54545454545455</v>
      </c>
      <c r="AL13" s="21">
        <v>85</v>
      </c>
      <c r="AM13" s="22">
        <f>AL13/AL12*100</f>
        <v>100</v>
      </c>
      <c r="AN13" s="21">
        <v>4</v>
      </c>
      <c r="AO13" s="22">
        <f>AN13/AN12*100</f>
        <v>100</v>
      </c>
      <c r="AP13" s="21">
        <v>3791</v>
      </c>
      <c r="AQ13" s="23">
        <f>AP13/AP12*100</f>
        <v>105.13033832501387</v>
      </c>
      <c r="AR13" s="39">
        <f t="shared" si="0"/>
        <v>3791</v>
      </c>
      <c r="AS13" s="39">
        <f>AP13-AR13</f>
        <v>0</v>
      </c>
    </row>
    <row r="14" spans="2:45" s="26" customFormat="1" ht="12" customHeight="1" x14ac:dyDescent="0.15">
      <c r="B14" s="24" t="s">
        <v>30</v>
      </c>
      <c r="C14" s="24"/>
      <c r="D14" s="27"/>
      <c r="T14" s="27"/>
      <c r="AO14" s="30"/>
    </row>
    <row r="15" spans="2:45" s="26" customFormat="1" ht="12" customHeight="1" x14ac:dyDescent="0.15">
      <c r="B15" s="24" t="s">
        <v>46</v>
      </c>
      <c r="C15" s="24"/>
    </row>
    <row r="16" spans="2:45" ht="12" customHeight="1" x14ac:dyDescent="0.15">
      <c r="B16" s="25" t="s">
        <v>47</v>
      </c>
      <c r="C16" s="25"/>
    </row>
    <row r="17" spans="2:43" ht="12" customHeight="1" x14ac:dyDescent="0.15">
      <c r="B17" s="25"/>
      <c r="C17" s="25"/>
    </row>
    <row r="18" spans="2:43" x14ac:dyDescent="0.15">
      <c r="AQ18" s="3" t="s">
        <v>34</v>
      </c>
    </row>
  </sheetData>
  <mergeCells count="9">
    <mergeCell ref="R5:S5"/>
    <mergeCell ref="AP5:AQ6"/>
    <mergeCell ref="AL5:AO5"/>
    <mergeCell ref="B5:C7"/>
    <mergeCell ref="D5:I5"/>
    <mergeCell ref="J5:O5"/>
    <mergeCell ref="P5:Q5"/>
    <mergeCell ref="T5:W5"/>
    <mergeCell ref="X5:AK5"/>
  </mergeCells>
  <phoneticPr fontId="1"/>
  <pageMargins left="0.59055118110236227" right="0" top="0.59055118110236227" bottom="0" header="0" footer="0"/>
  <pageSetup paperSize="9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18"/>
  <sheetViews>
    <sheetView showGridLines="0" zoomScaleNormal="100" workbookViewId="0">
      <selection activeCell="J24" sqref="J24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5" customWidth="1"/>
    <col min="49" max="49" width="4.375" customWidth="1"/>
  </cols>
  <sheetData>
    <row r="1" spans="2:50" ht="12" customHeight="1" x14ac:dyDescent="0.15"/>
    <row r="2" spans="2:50" ht="15" customHeight="1" x14ac:dyDescent="0.15">
      <c r="B2" s="1" t="s">
        <v>35</v>
      </c>
      <c r="C2" s="1"/>
    </row>
    <row r="3" spans="2:50" ht="12" customHeight="1" x14ac:dyDescent="0.15"/>
    <row r="4" spans="2:50" ht="12" customHeight="1" x14ac:dyDescent="0.15">
      <c r="B4" s="2"/>
      <c r="C4" s="2"/>
      <c r="AU4" s="3" t="s">
        <v>0</v>
      </c>
    </row>
    <row r="5" spans="2:50" ht="12" customHeight="1" x14ac:dyDescent="0.15">
      <c r="B5" s="70" t="s">
        <v>1</v>
      </c>
      <c r="C5" s="71"/>
      <c r="D5" s="89" t="s">
        <v>2</v>
      </c>
      <c r="E5" s="88"/>
      <c r="F5" s="88"/>
      <c r="G5" s="88"/>
      <c r="H5" s="88"/>
      <c r="I5" s="88"/>
      <c r="J5" s="88"/>
      <c r="K5" s="90"/>
      <c r="L5" s="86" t="s">
        <v>3</v>
      </c>
      <c r="M5" s="86"/>
      <c r="N5" s="86"/>
      <c r="O5" s="86"/>
      <c r="P5" s="86"/>
      <c r="Q5" s="86"/>
      <c r="R5" s="86" t="s">
        <v>4</v>
      </c>
      <c r="S5" s="86"/>
      <c r="T5" s="86" t="s">
        <v>5</v>
      </c>
      <c r="U5" s="86"/>
      <c r="V5" s="86"/>
      <c r="W5" s="86"/>
      <c r="X5" s="86"/>
      <c r="Y5" s="86"/>
      <c r="Z5" s="87" t="s">
        <v>6</v>
      </c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90"/>
      <c r="AN5" s="86" t="s">
        <v>7</v>
      </c>
      <c r="AO5" s="86"/>
      <c r="AP5" s="86"/>
      <c r="AQ5" s="86"/>
      <c r="AR5" s="86"/>
      <c r="AS5" s="86"/>
      <c r="AT5" s="76" t="s">
        <v>8</v>
      </c>
      <c r="AU5" s="92"/>
    </row>
    <row r="6" spans="2:50" ht="12" customHeight="1" x14ac:dyDescent="0.15">
      <c r="B6" s="72"/>
      <c r="C6" s="73"/>
      <c r="D6" s="4" t="s">
        <v>9</v>
      </c>
      <c r="E6" s="5"/>
      <c r="F6" s="4" t="s">
        <v>10</v>
      </c>
      <c r="G6" s="5"/>
      <c r="H6" s="4" t="s">
        <v>11</v>
      </c>
      <c r="I6" s="5"/>
      <c r="J6" s="4" t="s">
        <v>12</v>
      </c>
      <c r="K6" s="5"/>
      <c r="L6" s="6" t="s">
        <v>13</v>
      </c>
      <c r="M6" s="5"/>
      <c r="N6" s="4" t="s">
        <v>14</v>
      </c>
      <c r="O6" s="5"/>
      <c r="P6" s="4" t="s">
        <v>12</v>
      </c>
      <c r="Q6" s="5"/>
      <c r="R6" s="4" t="s">
        <v>15</v>
      </c>
      <c r="S6" s="5"/>
      <c r="T6" s="4" t="s">
        <v>16</v>
      </c>
      <c r="U6" s="5"/>
      <c r="V6" s="6" t="s">
        <v>17</v>
      </c>
      <c r="W6" s="5"/>
      <c r="X6" s="4" t="s">
        <v>12</v>
      </c>
      <c r="Y6" s="5"/>
      <c r="Z6" s="4" t="s">
        <v>18</v>
      </c>
      <c r="AA6" s="5"/>
      <c r="AB6" s="4" t="s">
        <v>19</v>
      </c>
      <c r="AC6" s="5"/>
      <c r="AD6" s="6" t="s">
        <v>20</v>
      </c>
      <c r="AE6" s="5"/>
      <c r="AF6" s="4" t="s">
        <v>21</v>
      </c>
      <c r="AG6" s="5"/>
      <c r="AH6" s="4" t="s">
        <v>22</v>
      </c>
      <c r="AI6" s="5"/>
      <c r="AJ6" s="4" t="s">
        <v>23</v>
      </c>
      <c r="AK6" s="5"/>
      <c r="AL6" s="4" t="s">
        <v>24</v>
      </c>
      <c r="AM6" s="5"/>
      <c r="AN6" s="6" t="s">
        <v>25</v>
      </c>
      <c r="AO6" s="5"/>
      <c r="AP6" s="6" t="s">
        <v>26</v>
      </c>
      <c r="AQ6" s="5"/>
      <c r="AR6" s="4" t="s">
        <v>12</v>
      </c>
      <c r="AS6" s="5"/>
      <c r="AT6" s="78"/>
      <c r="AU6" s="93"/>
    </row>
    <row r="7" spans="2:50" ht="12" customHeight="1" x14ac:dyDescent="0.15">
      <c r="B7" s="74"/>
      <c r="C7" s="75"/>
      <c r="D7" s="7"/>
      <c r="E7" s="8" t="s">
        <v>27</v>
      </c>
      <c r="F7" s="7"/>
      <c r="G7" s="8" t="s">
        <v>27</v>
      </c>
      <c r="H7" s="7"/>
      <c r="I7" s="8" t="s">
        <v>27</v>
      </c>
      <c r="J7" s="7"/>
      <c r="K7" s="8" t="s">
        <v>27</v>
      </c>
      <c r="L7" s="7"/>
      <c r="M7" s="8" t="s">
        <v>27</v>
      </c>
      <c r="N7" s="7"/>
      <c r="O7" s="8" t="s">
        <v>27</v>
      </c>
      <c r="P7" s="7"/>
      <c r="Q7" s="8" t="s">
        <v>27</v>
      </c>
      <c r="R7" s="7"/>
      <c r="S7" s="8" t="s">
        <v>27</v>
      </c>
      <c r="T7" s="7"/>
      <c r="U7" s="8" t="s">
        <v>27</v>
      </c>
      <c r="V7" s="7"/>
      <c r="W7" s="8" t="s">
        <v>27</v>
      </c>
      <c r="X7" s="7"/>
      <c r="Y7" s="8" t="s">
        <v>27</v>
      </c>
      <c r="Z7" s="7"/>
      <c r="AA7" s="8" t="s">
        <v>27</v>
      </c>
      <c r="AB7" s="7"/>
      <c r="AC7" s="8" t="s">
        <v>27</v>
      </c>
      <c r="AD7" s="7"/>
      <c r="AE7" s="8" t="s">
        <v>27</v>
      </c>
      <c r="AF7" s="7"/>
      <c r="AG7" s="8" t="s">
        <v>27</v>
      </c>
      <c r="AH7" s="7"/>
      <c r="AI7" s="8" t="s">
        <v>27</v>
      </c>
      <c r="AJ7" s="7"/>
      <c r="AK7" s="8" t="s">
        <v>27</v>
      </c>
      <c r="AL7" s="7"/>
      <c r="AM7" s="8" t="s">
        <v>27</v>
      </c>
      <c r="AN7" s="7"/>
      <c r="AO7" s="8" t="s">
        <v>27</v>
      </c>
      <c r="AP7" s="7"/>
      <c r="AQ7" s="8" t="s">
        <v>27</v>
      </c>
      <c r="AR7" s="7"/>
      <c r="AS7" s="8" t="s">
        <v>27</v>
      </c>
      <c r="AT7" s="91"/>
      <c r="AU7" s="9" t="s">
        <v>27</v>
      </c>
    </row>
    <row r="8" spans="2:50" ht="12" customHeight="1" x14ac:dyDescent="0.15">
      <c r="B8" s="10">
        <v>2009</v>
      </c>
      <c r="C8" s="11" t="s">
        <v>28</v>
      </c>
      <c r="D8" s="12">
        <v>84</v>
      </c>
      <c r="E8" s="13" t="s">
        <v>29</v>
      </c>
      <c r="F8" s="12">
        <v>190</v>
      </c>
      <c r="G8" s="13" t="s">
        <v>29</v>
      </c>
      <c r="H8" s="12">
        <v>568</v>
      </c>
      <c r="I8" s="13" t="s">
        <v>29</v>
      </c>
      <c r="J8" s="12">
        <v>842</v>
      </c>
      <c r="K8" s="13" t="s">
        <v>29</v>
      </c>
      <c r="L8" s="12">
        <v>17</v>
      </c>
      <c r="M8" s="13" t="s">
        <v>29</v>
      </c>
      <c r="N8" s="12">
        <v>135</v>
      </c>
      <c r="O8" s="13" t="s">
        <v>29</v>
      </c>
      <c r="P8" s="12">
        <v>152</v>
      </c>
      <c r="Q8" s="13" t="s">
        <v>29</v>
      </c>
      <c r="R8" s="12">
        <v>596</v>
      </c>
      <c r="S8" s="13" t="s">
        <v>29</v>
      </c>
      <c r="T8" s="12">
        <v>175</v>
      </c>
      <c r="U8" s="13" t="s">
        <v>29</v>
      </c>
      <c r="V8" s="12">
        <v>32</v>
      </c>
      <c r="W8" s="13" t="s">
        <v>29</v>
      </c>
      <c r="X8" s="12">
        <v>207</v>
      </c>
      <c r="Y8" s="13" t="s">
        <v>29</v>
      </c>
      <c r="Z8" s="14">
        <v>124</v>
      </c>
      <c r="AA8" s="13" t="s">
        <v>29</v>
      </c>
      <c r="AB8" s="14">
        <v>355</v>
      </c>
      <c r="AC8" s="13" t="s">
        <v>29</v>
      </c>
      <c r="AD8" s="14">
        <v>172</v>
      </c>
      <c r="AE8" s="13" t="s">
        <v>29</v>
      </c>
      <c r="AF8" s="14">
        <v>152</v>
      </c>
      <c r="AG8" s="13" t="s">
        <v>29</v>
      </c>
      <c r="AH8" s="14">
        <v>25</v>
      </c>
      <c r="AI8" s="13" t="s">
        <v>29</v>
      </c>
      <c r="AJ8" s="14">
        <v>89</v>
      </c>
      <c r="AK8" s="13" t="s">
        <v>29</v>
      </c>
      <c r="AL8" s="12">
        <f t="shared" ref="AL8:AL12" si="0">Z8+AB8+AD8+AF8+AH8+AJ8</f>
        <v>917</v>
      </c>
      <c r="AM8" s="13" t="s">
        <v>29</v>
      </c>
      <c r="AN8" s="14">
        <v>50</v>
      </c>
      <c r="AO8" s="13" t="s">
        <v>29</v>
      </c>
      <c r="AP8" s="14">
        <v>1</v>
      </c>
      <c r="AQ8" s="13" t="s">
        <v>29</v>
      </c>
      <c r="AR8" s="12">
        <f t="shared" ref="AR8:AR12" si="1">AN8+AP8</f>
        <v>51</v>
      </c>
      <c r="AS8" s="13" t="s">
        <v>29</v>
      </c>
      <c r="AT8" s="14">
        <v>2765</v>
      </c>
      <c r="AU8" s="15" t="s">
        <v>29</v>
      </c>
      <c r="AV8" s="39">
        <f t="shared" ref="AV8:AV12" si="2">D8+F8+H8+L8+N8+R8+T8+V8+Z8+AB8+AD8+AF8+AH8+AJ8+AN8+AP8</f>
        <v>2765</v>
      </c>
      <c r="AW8" s="39">
        <f>AT8-AV8</f>
        <v>0</v>
      </c>
      <c r="AX8" s="40"/>
    </row>
    <row r="9" spans="2:50" s="26" customFormat="1" ht="12" customHeight="1" x14ac:dyDescent="0.15">
      <c r="B9" s="10">
        <v>2010</v>
      </c>
      <c r="C9" s="16">
        <v>22</v>
      </c>
      <c r="D9" s="12">
        <v>72</v>
      </c>
      <c r="E9" s="17">
        <f>D9/D8*100</f>
        <v>85.714285714285708</v>
      </c>
      <c r="F9" s="12">
        <v>168</v>
      </c>
      <c r="G9" s="17">
        <f>F9/F8*100</f>
        <v>88.421052631578945</v>
      </c>
      <c r="H9" s="12">
        <v>434</v>
      </c>
      <c r="I9" s="17">
        <f>H9/H8*100</f>
        <v>76.408450704225345</v>
      </c>
      <c r="J9" s="12">
        <v>674</v>
      </c>
      <c r="K9" s="17">
        <f>J9/J8*100</f>
        <v>80.047505938242281</v>
      </c>
      <c r="L9" s="12">
        <v>18</v>
      </c>
      <c r="M9" s="17">
        <f>L9/L8*100</f>
        <v>105.88235294117648</v>
      </c>
      <c r="N9" s="12">
        <v>144</v>
      </c>
      <c r="O9" s="17">
        <f>N9/N8*100</f>
        <v>106.66666666666667</v>
      </c>
      <c r="P9" s="12">
        <v>162</v>
      </c>
      <c r="Q9" s="17">
        <f>P9/P8*100</f>
        <v>106.57894736842107</v>
      </c>
      <c r="R9" s="12">
        <v>749</v>
      </c>
      <c r="S9" s="17">
        <f>R9/R8*100</f>
        <v>125.67114093959732</v>
      </c>
      <c r="T9" s="12">
        <v>159</v>
      </c>
      <c r="U9" s="17">
        <f>T9/T8*100</f>
        <v>90.857142857142861</v>
      </c>
      <c r="V9" s="12">
        <v>41</v>
      </c>
      <c r="W9" s="17">
        <f>V9/V8*100</f>
        <v>128.125</v>
      </c>
      <c r="X9" s="12">
        <f>SUM(T9+V9)</f>
        <v>200</v>
      </c>
      <c r="Y9" s="17">
        <f>X9/X8*100</f>
        <v>96.618357487922708</v>
      </c>
      <c r="Z9" s="12">
        <v>144</v>
      </c>
      <c r="AA9" s="17">
        <f>Z9/Z8*100</f>
        <v>116.12903225806453</v>
      </c>
      <c r="AB9" s="12">
        <v>390</v>
      </c>
      <c r="AC9" s="17">
        <f>AB9/AB8*100</f>
        <v>109.85915492957747</v>
      </c>
      <c r="AD9" s="12">
        <v>184</v>
      </c>
      <c r="AE9" s="17">
        <f>AD9/AD8*100</f>
        <v>106.9767441860465</v>
      </c>
      <c r="AF9" s="12">
        <v>162</v>
      </c>
      <c r="AG9" s="17">
        <f>AF9/AF8*100</f>
        <v>106.57894736842107</v>
      </c>
      <c r="AH9" s="12">
        <v>21</v>
      </c>
      <c r="AI9" s="17">
        <f>AH9/AH8*100</f>
        <v>84</v>
      </c>
      <c r="AJ9" s="12">
        <v>97</v>
      </c>
      <c r="AK9" s="17">
        <f>AJ9/AJ8*100</f>
        <v>108.98876404494382</v>
      </c>
      <c r="AL9" s="12">
        <f t="shared" si="0"/>
        <v>998</v>
      </c>
      <c r="AM9" s="17">
        <f>AL9/AL8*100</f>
        <v>108.83315158124319</v>
      </c>
      <c r="AN9" s="12">
        <v>56</v>
      </c>
      <c r="AO9" s="17">
        <f>AN9/AN8*100</f>
        <v>112.00000000000001</v>
      </c>
      <c r="AP9" s="12">
        <v>3</v>
      </c>
      <c r="AQ9" s="17">
        <f>AP9/AP8*100</f>
        <v>300</v>
      </c>
      <c r="AR9" s="12">
        <f t="shared" si="1"/>
        <v>59</v>
      </c>
      <c r="AS9" s="17">
        <f>AR9/AR8*100</f>
        <v>115.68627450980394</v>
      </c>
      <c r="AT9" s="12">
        <v>2842</v>
      </c>
      <c r="AU9" s="18">
        <f>AT9/AT8*100</f>
        <v>102.78481012658227</v>
      </c>
      <c r="AV9" s="39">
        <f t="shared" si="2"/>
        <v>2842</v>
      </c>
      <c r="AW9" s="39">
        <f t="shared" ref="AW9:AW12" si="3">AT9-AV9</f>
        <v>0</v>
      </c>
      <c r="AX9" s="40"/>
    </row>
    <row r="10" spans="2:50" s="26" customFormat="1" ht="12" customHeight="1" x14ac:dyDescent="0.15">
      <c r="B10" s="10">
        <v>2011</v>
      </c>
      <c r="C10" s="16">
        <v>23</v>
      </c>
      <c r="D10" s="12">
        <v>72</v>
      </c>
      <c r="E10" s="17">
        <f t="shared" ref="E10:G13" si="4">D10/D9*100</f>
        <v>100</v>
      </c>
      <c r="F10" s="12">
        <v>220</v>
      </c>
      <c r="G10" s="17">
        <f t="shared" si="4"/>
        <v>130.95238095238096</v>
      </c>
      <c r="H10" s="12">
        <v>438</v>
      </c>
      <c r="I10" s="17">
        <f t="shared" ref="I10:I13" si="5">H10/H9*100</f>
        <v>100.92165898617512</v>
      </c>
      <c r="J10" s="12">
        <f>+D10+F10+H10</f>
        <v>730</v>
      </c>
      <c r="K10" s="17">
        <f t="shared" ref="K10:K13" si="6">J10/J9*100</f>
        <v>108.30860534124629</v>
      </c>
      <c r="L10" s="12">
        <v>19</v>
      </c>
      <c r="M10" s="17">
        <f t="shared" ref="M10:M13" si="7">L10/L9*100</f>
        <v>105.55555555555556</v>
      </c>
      <c r="N10" s="12">
        <v>163</v>
      </c>
      <c r="O10" s="17">
        <f t="shared" ref="O10:O13" si="8">N10/N9*100</f>
        <v>113.19444444444444</v>
      </c>
      <c r="P10" s="12">
        <f>L10+N10</f>
        <v>182</v>
      </c>
      <c r="Q10" s="17">
        <f t="shared" ref="Q10:Q12" si="9">P10/P9*100</f>
        <v>112.34567901234568</v>
      </c>
      <c r="R10" s="12">
        <v>807</v>
      </c>
      <c r="S10" s="17">
        <f t="shared" ref="S10:S13" si="10">R10/R9*100</f>
        <v>107.74365821094793</v>
      </c>
      <c r="T10" s="12">
        <v>126</v>
      </c>
      <c r="U10" s="17">
        <f t="shared" ref="U10:U13" si="11">T10/T9*100</f>
        <v>79.245283018867923</v>
      </c>
      <c r="V10" s="12">
        <v>23</v>
      </c>
      <c r="W10" s="17">
        <f t="shared" ref="W10:W13" si="12">V10/V9*100</f>
        <v>56.09756097560976</v>
      </c>
      <c r="X10" s="12">
        <f t="shared" ref="X10:X13" si="13">SUM(T10+V10)</f>
        <v>149</v>
      </c>
      <c r="Y10" s="17">
        <f t="shared" ref="Y10:Y12" si="14">X10/X9*100</f>
        <v>74.5</v>
      </c>
      <c r="Z10" s="12">
        <v>186</v>
      </c>
      <c r="AA10" s="17">
        <f t="shared" ref="AA10:AA13" si="15">Z10/Z9*100</f>
        <v>129.16666666666669</v>
      </c>
      <c r="AB10" s="12">
        <v>410</v>
      </c>
      <c r="AC10" s="17">
        <f t="shared" ref="AC10:AC13" si="16">AB10/AB9*100</f>
        <v>105.12820512820514</v>
      </c>
      <c r="AD10" s="12">
        <v>197</v>
      </c>
      <c r="AE10" s="17">
        <f t="shared" ref="AE10:AE13" si="17">AD10/AD9*100</f>
        <v>107.06521739130434</v>
      </c>
      <c r="AF10" s="12">
        <v>157</v>
      </c>
      <c r="AG10" s="17">
        <f t="shared" ref="AG10:AG13" si="18">AF10/AF9*100</f>
        <v>96.913580246913583</v>
      </c>
      <c r="AH10" s="12">
        <v>38</v>
      </c>
      <c r="AI10" s="17">
        <f t="shared" ref="AI10:AI12" si="19">AH10/AH9*100</f>
        <v>180.95238095238096</v>
      </c>
      <c r="AJ10" s="12">
        <v>92</v>
      </c>
      <c r="AK10" s="17">
        <f t="shared" ref="AK10:AK13" si="20">AJ10/AJ9*100</f>
        <v>94.845360824742258</v>
      </c>
      <c r="AL10" s="12">
        <f t="shared" si="0"/>
        <v>1080</v>
      </c>
      <c r="AM10" s="17">
        <f t="shared" ref="AM10:AM13" si="21">AL10/AL9*100</f>
        <v>108.21643286573146</v>
      </c>
      <c r="AN10" s="12">
        <v>68</v>
      </c>
      <c r="AO10" s="17">
        <f t="shared" ref="AO10:AO13" si="22">AN10/AN9*100</f>
        <v>121.42857142857142</v>
      </c>
      <c r="AP10" s="12">
        <v>3</v>
      </c>
      <c r="AQ10" s="17">
        <f t="shared" ref="AQ10:AQ13" si="23">AP10/AP9*100</f>
        <v>100</v>
      </c>
      <c r="AR10" s="12">
        <f t="shared" si="1"/>
        <v>71</v>
      </c>
      <c r="AS10" s="17">
        <f t="shared" ref="AS10:AS13" si="24">AR10/AR9*100</f>
        <v>120.33898305084745</v>
      </c>
      <c r="AT10" s="12">
        <v>3019</v>
      </c>
      <c r="AU10" s="18">
        <f t="shared" ref="AU10:AU13" si="25">AT10/AT9*100</f>
        <v>106.22800844475722</v>
      </c>
      <c r="AV10" s="39">
        <f t="shared" si="2"/>
        <v>3019</v>
      </c>
      <c r="AW10" s="39">
        <f t="shared" si="3"/>
        <v>0</v>
      </c>
      <c r="AX10" s="40"/>
    </row>
    <row r="11" spans="2:50" s="26" customFormat="1" ht="12" customHeight="1" x14ac:dyDescent="0.15">
      <c r="B11" s="10">
        <v>2012</v>
      </c>
      <c r="C11" s="16">
        <v>24</v>
      </c>
      <c r="D11" s="12">
        <v>69</v>
      </c>
      <c r="E11" s="17">
        <f t="shared" si="4"/>
        <v>95.833333333333343</v>
      </c>
      <c r="F11" s="12">
        <v>291</v>
      </c>
      <c r="G11" s="17">
        <f t="shared" si="4"/>
        <v>132.27272727272728</v>
      </c>
      <c r="H11" s="12">
        <v>522</v>
      </c>
      <c r="I11" s="17">
        <f t="shared" si="5"/>
        <v>119.17808219178083</v>
      </c>
      <c r="J11" s="12">
        <f t="shared" ref="J11:J13" si="26">+D11+F11+H11</f>
        <v>882</v>
      </c>
      <c r="K11" s="17">
        <f t="shared" si="6"/>
        <v>120.82191780821918</v>
      </c>
      <c r="L11" s="12">
        <v>18</v>
      </c>
      <c r="M11" s="17">
        <f t="shared" si="7"/>
        <v>94.73684210526315</v>
      </c>
      <c r="N11" s="12">
        <v>174</v>
      </c>
      <c r="O11" s="17">
        <f t="shared" si="8"/>
        <v>106.74846625766872</v>
      </c>
      <c r="P11" s="12">
        <f t="shared" ref="P11:P13" si="27">L11+N11</f>
        <v>192</v>
      </c>
      <c r="Q11" s="17">
        <f t="shared" si="9"/>
        <v>105.4945054945055</v>
      </c>
      <c r="R11" s="12">
        <v>799</v>
      </c>
      <c r="S11" s="17">
        <f t="shared" si="10"/>
        <v>99.008674101610907</v>
      </c>
      <c r="T11" s="12">
        <v>153</v>
      </c>
      <c r="U11" s="17">
        <f t="shared" si="11"/>
        <v>121.42857142857142</v>
      </c>
      <c r="V11" s="12">
        <v>29</v>
      </c>
      <c r="W11" s="17">
        <f t="shared" si="12"/>
        <v>126.08695652173914</v>
      </c>
      <c r="X11" s="12">
        <f t="shared" si="13"/>
        <v>182</v>
      </c>
      <c r="Y11" s="17">
        <f t="shared" si="14"/>
        <v>122.14765100671141</v>
      </c>
      <c r="Z11" s="12">
        <v>225</v>
      </c>
      <c r="AA11" s="17">
        <f t="shared" si="15"/>
        <v>120.96774193548387</v>
      </c>
      <c r="AB11" s="12">
        <v>425</v>
      </c>
      <c r="AC11" s="17">
        <f t="shared" si="16"/>
        <v>103.65853658536585</v>
      </c>
      <c r="AD11" s="12">
        <v>205</v>
      </c>
      <c r="AE11" s="17">
        <f t="shared" si="17"/>
        <v>104.06091370558374</v>
      </c>
      <c r="AF11" s="12">
        <v>146</v>
      </c>
      <c r="AG11" s="17">
        <f t="shared" si="18"/>
        <v>92.99363057324841</v>
      </c>
      <c r="AH11" s="12">
        <v>27</v>
      </c>
      <c r="AI11" s="17">
        <f t="shared" si="19"/>
        <v>71.05263157894737</v>
      </c>
      <c r="AJ11" s="12">
        <v>96</v>
      </c>
      <c r="AK11" s="17">
        <f t="shared" si="20"/>
        <v>104.34782608695652</v>
      </c>
      <c r="AL11" s="12">
        <f t="shared" si="0"/>
        <v>1124</v>
      </c>
      <c r="AM11" s="17">
        <f t="shared" si="21"/>
        <v>104.07407407407408</v>
      </c>
      <c r="AN11" s="12">
        <v>76</v>
      </c>
      <c r="AO11" s="17">
        <f t="shared" si="22"/>
        <v>111.76470588235294</v>
      </c>
      <c r="AP11" s="12">
        <v>3</v>
      </c>
      <c r="AQ11" s="17">
        <f t="shared" si="23"/>
        <v>100</v>
      </c>
      <c r="AR11" s="12">
        <f t="shared" si="1"/>
        <v>79</v>
      </c>
      <c r="AS11" s="17">
        <f t="shared" si="24"/>
        <v>111.26760563380283</v>
      </c>
      <c r="AT11" s="12">
        <v>3258</v>
      </c>
      <c r="AU11" s="18">
        <f t="shared" si="25"/>
        <v>107.91652865187149</v>
      </c>
      <c r="AV11" s="39">
        <f t="shared" si="2"/>
        <v>3258</v>
      </c>
      <c r="AW11" s="39">
        <f t="shared" si="3"/>
        <v>0</v>
      </c>
      <c r="AX11" s="40"/>
    </row>
    <row r="12" spans="2:50" s="26" customFormat="1" ht="12" customHeight="1" x14ac:dyDescent="0.15">
      <c r="B12" s="10" t="s">
        <v>36</v>
      </c>
      <c r="C12" s="16">
        <v>25</v>
      </c>
      <c r="D12" s="12">
        <v>70</v>
      </c>
      <c r="E12" s="17">
        <f t="shared" si="4"/>
        <v>101.44927536231884</v>
      </c>
      <c r="F12" s="12">
        <v>255</v>
      </c>
      <c r="G12" s="17">
        <f t="shared" si="4"/>
        <v>87.628865979381445</v>
      </c>
      <c r="H12" s="12">
        <v>433</v>
      </c>
      <c r="I12" s="17">
        <f t="shared" si="5"/>
        <v>82.950191570881231</v>
      </c>
      <c r="J12" s="12">
        <f t="shared" si="26"/>
        <v>758</v>
      </c>
      <c r="K12" s="17">
        <f t="shared" si="6"/>
        <v>85.941043083900226</v>
      </c>
      <c r="L12" s="12">
        <v>18</v>
      </c>
      <c r="M12" s="17">
        <f t="shared" si="7"/>
        <v>100</v>
      </c>
      <c r="N12" s="12">
        <v>179</v>
      </c>
      <c r="O12" s="17">
        <f t="shared" si="8"/>
        <v>102.87356321839081</v>
      </c>
      <c r="P12" s="12">
        <f t="shared" si="27"/>
        <v>197</v>
      </c>
      <c r="Q12" s="17">
        <f t="shared" si="9"/>
        <v>102.60416666666667</v>
      </c>
      <c r="R12" s="12">
        <v>800</v>
      </c>
      <c r="S12" s="17">
        <f t="shared" si="10"/>
        <v>100.12515644555695</v>
      </c>
      <c r="T12" s="12">
        <v>180</v>
      </c>
      <c r="U12" s="17">
        <f t="shared" si="11"/>
        <v>117.64705882352942</v>
      </c>
      <c r="V12" s="12">
        <v>37</v>
      </c>
      <c r="W12" s="17">
        <f t="shared" si="12"/>
        <v>127.58620689655173</v>
      </c>
      <c r="X12" s="12">
        <f t="shared" si="13"/>
        <v>217</v>
      </c>
      <c r="Y12" s="17">
        <f t="shared" si="14"/>
        <v>119.23076923076923</v>
      </c>
      <c r="Z12" s="12">
        <v>268</v>
      </c>
      <c r="AA12" s="17">
        <f t="shared" si="15"/>
        <v>119.1111111111111</v>
      </c>
      <c r="AB12" s="12">
        <v>400</v>
      </c>
      <c r="AC12" s="17">
        <f t="shared" si="16"/>
        <v>94.117647058823522</v>
      </c>
      <c r="AD12" s="12">
        <v>222</v>
      </c>
      <c r="AE12" s="17">
        <f t="shared" si="17"/>
        <v>108.29268292682927</v>
      </c>
      <c r="AF12" s="12">
        <v>147</v>
      </c>
      <c r="AG12" s="17">
        <f t="shared" si="18"/>
        <v>100.68493150684932</v>
      </c>
      <c r="AH12" s="12">
        <v>30</v>
      </c>
      <c r="AI12" s="17">
        <f t="shared" si="19"/>
        <v>111.11111111111111</v>
      </c>
      <c r="AJ12" s="12">
        <v>100</v>
      </c>
      <c r="AK12" s="17">
        <f t="shared" si="20"/>
        <v>104.16666666666667</v>
      </c>
      <c r="AL12" s="12">
        <f t="shared" si="0"/>
        <v>1167</v>
      </c>
      <c r="AM12" s="17">
        <f t="shared" si="21"/>
        <v>103.82562277580072</v>
      </c>
      <c r="AN12" s="12">
        <v>80</v>
      </c>
      <c r="AO12" s="17">
        <f t="shared" si="22"/>
        <v>105.26315789473684</v>
      </c>
      <c r="AP12" s="12">
        <v>4</v>
      </c>
      <c r="AQ12" s="17">
        <f t="shared" si="23"/>
        <v>133.33333333333331</v>
      </c>
      <c r="AR12" s="12">
        <f t="shared" si="1"/>
        <v>84</v>
      </c>
      <c r="AS12" s="17">
        <f t="shared" si="24"/>
        <v>106.32911392405062</v>
      </c>
      <c r="AT12" s="12">
        <v>3223</v>
      </c>
      <c r="AU12" s="18">
        <f t="shared" si="25"/>
        <v>98.925721301411912</v>
      </c>
      <c r="AV12" s="39">
        <f t="shared" si="2"/>
        <v>3223</v>
      </c>
      <c r="AW12" s="39">
        <f t="shared" si="3"/>
        <v>0</v>
      </c>
      <c r="AX12" s="40"/>
    </row>
    <row r="13" spans="2:50" s="26" customFormat="1" ht="12" customHeight="1" x14ac:dyDescent="0.15">
      <c r="B13" s="19" t="s">
        <v>37</v>
      </c>
      <c r="C13" s="20">
        <v>26</v>
      </c>
      <c r="D13" s="21">
        <v>70</v>
      </c>
      <c r="E13" s="22">
        <f t="shared" si="4"/>
        <v>100</v>
      </c>
      <c r="F13" s="21">
        <v>265</v>
      </c>
      <c r="G13" s="22">
        <f t="shared" si="4"/>
        <v>103.92156862745099</v>
      </c>
      <c r="H13" s="21">
        <v>460</v>
      </c>
      <c r="I13" s="22">
        <f t="shared" si="5"/>
        <v>106.23556581986142</v>
      </c>
      <c r="J13" s="21">
        <f t="shared" si="26"/>
        <v>795</v>
      </c>
      <c r="K13" s="22">
        <f t="shared" si="6"/>
        <v>104.88126649076517</v>
      </c>
      <c r="L13" s="21">
        <v>18</v>
      </c>
      <c r="M13" s="22">
        <f t="shared" si="7"/>
        <v>100</v>
      </c>
      <c r="N13" s="21">
        <v>180</v>
      </c>
      <c r="O13" s="22">
        <f t="shared" si="8"/>
        <v>100.55865921787711</v>
      </c>
      <c r="P13" s="21">
        <f t="shared" si="27"/>
        <v>198</v>
      </c>
      <c r="Q13" s="22">
        <f>P13/P12*100</f>
        <v>100.50761421319795</v>
      </c>
      <c r="R13" s="21">
        <v>800</v>
      </c>
      <c r="S13" s="22">
        <f t="shared" si="10"/>
        <v>100</v>
      </c>
      <c r="T13" s="21">
        <v>190</v>
      </c>
      <c r="U13" s="22">
        <f t="shared" si="11"/>
        <v>105.55555555555556</v>
      </c>
      <c r="V13" s="21">
        <v>35</v>
      </c>
      <c r="W13" s="22">
        <f t="shared" si="12"/>
        <v>94.594594594594597</v>
      </c>
      <c r="X13" s="21">
        <f t="shared" si="13"/>
        <v>225</v>
      </c>
      <c r="Y13" s="22">
        <f>X13/X12*100</f>
        <v>103.68663594470047</v>
      </c>
      <c r="Z13" s="21">
        <v>300</v>
      </c>
      <c r="AA13" s="22">
        <f t="shared" si="15"/>
        <v>111.94029850746267</v>
      </c>
      <c r="AB13" s="21">
        <v>416</v>
      </c>
      <c r="AC13" s="22">
        <f t="shared" si="16"/>
        <v>104</v>
      </c>
      <c r="AD13" s="21">
        <v>231</v>
      </c>
      <c r="AE13" s="22">
        <f t="shared" si="17"/>
        <v>104.05405405405406</v>
      </c>
      <c r="AF13" s="21">
        <v>150</v>
      </c>
      <c r="AG13" s="22">
        <f t="shared" si="18"/>
        <v>102.04081632653062</v>
      </c>
      <c r="AH13" s="21">
        <v>31</v>
      </c>
      <c r="AI13" s="22">
        <f>AH13/AH12*100</f>
        <v>103.33333333333334</v>
      </c>
      <c r="AJ13" s="21">
        <v>105</v>
      </c>
      <c r="AK13" s="22">
        <f t="shared" si="20"/>
        <v>105</v>
      </c>
      <c r="AL13" s="21">
        <f>Z13+AB13+AD13+AF13+AH13+AJ13</f>
        <v>1233</v>
      </c>
      <c r="AM13" s="22">
        <f t="shared" si="21"/>
        <v>105.6555269922879</v>
      </c>
      <c r="AN13" s="21">
        <v>80</v>
      </c>
      <c r="AO13" s="22">
        <f t="shared" si="22"/>
        <v>100</v>
      </c>
      <c r="AP13" s="21">
        <v>4</v>
      </c>
      <c r="AQ13" s="22">
        <f t="shared" si="23"/>
        <v>100</v>
      </c>
      <c r="AR13" s="21">
        <f>AN13+AP13</f>
        <v>84</v>
      </c>
      <c r="AS13" s="22">
        <f t="shared" si="24"/>
        <v>100</v>
      </c>
      <c r="AT13" s="21">
        <v>3335</v>
      </c>
      <c r="AU13" s="23">
        <f t="shared" si="25"/>
        <v>103.47502327024512</v>
      </c>
      <c r="AV13" s="39">
        <f>D13+F13+H13+L13+N13+R13+T13+V13+Z13+AB13+AD13+AF13+AH13+AJ13+AN13+AP13</f>
        <v>3335</v>
      </c>
      <c r="AW13" s="39">
        <f>AT13-AV13</f>
        <v>0</v>
      </c>
      <c r="AX13" s="40"/>
    </row>
    <row r="14" spans="2:50" s="26" customFormat="1" ht="12" customHeight="1" x14ac:dyDescent="0.15">
      <c r="B14" s="24" t="s">
        <v>30</v>
      </c>
      <c r="C14" s="24"/>
      <c r="D14" s="27"/>
      <c r="T14" s="27"/>
      <c r="AQ14" s="30"/>
      <c r="AR14" s="31"/>
      <c r="AS14" s="30"/>
      <c r="AV14" s="40"/>
      <c r="AW14" s="40"/>
      <c r="AX14" s="40"/>
    </row>
    <row r="15" spans="2:50" s="26" customFormat="1" ht="12" customHeight="1" x14ac:dyDescent="0.15">
      <c r="B15" s="24" t="s">
        <v>31</v>
      </c>
      <c r="C15" s="24"/>
      <c r="AV15" s="40"/>
      <c r="AW15" s="40"/>
      <c r="AX15" s="40"/>
    </row>
    <row r="16" spans="2:50" ht="12" customHeight="1" x14ac:dyDescent="0.15">
      <c r="B16" s="25" t="s">
        <v>33</v>
      </c>
      <c r="C16" s="25"/>
    </row>
    <row r="17" spans="2:47" ht="12" customHeight="1" x14ac:dyDescent="0.15">
      <c r="B17" s="25" t="s">
        <v>32</v>
      </c>
      <c r="C17" s="25"/>
    </row>
    <row r="18" spans="2:47" x14ac:dyDescent="0.15">
      <c r="AU18" s="3" t="s">
        <v>34</v>
      </c>
    </row>
  </sheetData>
  <mergeCells count="9">
    <mergeCell ref="AN5:AS5"/>
    <mergeCell ref="AT5:AT7"/>
    <mergeCell ref="AU5:AU6"/>
    <mergeCell ref="B5:C7"/>
    <mergeCell ref="D5:K5"/>
    <mergeCell ref="L5:Q5"/>
    <mergeCell ref="R5:S5"/>
    <mergeCell ref="T5:Y5"/>
    <mergeCell ref="Z5:AM5"/>
  </mergeCells>
  <phoneticPr fontId="1"/>
  <pageMargins left="0.59055118110236227" right="0" top="0.59055118110236227" bottom="0" header="0" footer="0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データ表</vt:lpstr>
      <vt:lpstr>データ表 (Ｎonfat Ｄry Ｍilk2017公表）</vt:lpstr>
      <vt:lpstr>データ表 (Ｎonfat Ｄry Ｍilk2016公表）</vt:lpstr>
      <vt:lpstr>データ表 (Ｎonfat Ｄry Ｍilk2015公表）</vt:lpstr>
      <vt:lpstr>データ表 (Ｎonfat Ｄry Ｍilk2014公表)</vt:lpstr>
      <vt:lpstr>データ表 (skimmed milk2013公表)</vt:lpstr>
      <vt:lpstr>データ表!Print_Area</vt:lpstr>
      <vt:lpstr>'データ表 (Ｎonfat Ｄry Ｍilk2014公表)'!Print_Area</vt:lpstr>
      <vt:lpstr>'データ表 (Ｎonfat Ｄry Ｍilk2015公表）'!Print_Area</vt:lpstr>
      <vt:lpstr>'データ表 (Ｎonfat Ｄry Ｍilk2016公表）'!Print_Area</vt:lpstr>
      <vt:lpstr>'データ表 (Ｎonfat Ｄry Ｍilk2017公表）'!Print_Area</vt:lpstr>
      <vt:lpstr>'データ表 (skimmed milk2013公表)'!Print_Area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2019-01-25T07:11:02Z</cp:lastPrinted>
  <dcterms:created xsi:type="dcterms:W3CDTF">2014-09-12T01:10:52Z</dcterms:created>
  <dcterms:modified xsi:type="dcterms:W3CDTF">2021-05-28T01:28:00Z</dcterms:modified>
</cp:coreProperties>
</file>