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5" yWindow="720" windowWidth="28515" windowHeight="11775" activeTab="1"/>
  </bookViews>
  <sheets>
    <sheet name="年度" sheetId="3" r:id="rId1"/>
    <sheet name="構成比" sheetId="4" r:id="rId2"/>
  </sheets>
  <definedNames>
    <definedName name="_xlnm.Print_Area" localSheetId="1">構成比!$A$1:$AT$34</definedName>
    <definedName name="_xlnm.Print_Area" localSheetId="0">年度!$A$1:$R$72</definedName>
  </definedNames>
  <calcPr calcId="144525" concurrentCalc="0"/>
</workbook>
</file>

<file path=xl/calcChain.xml><?xml version="1.0" encoding="utf-8"?>
<calcChain xmlns="http://schemas.openxmlformats.org/spreadsheetml/2006/main">
  <c r="H13" i="4" l="1"/>
  <c r="AP28" i="4"/>
  <c r="AO28" i="4"/>
  <c r="AM28" i="4"/>
  <c r="AL28" i="4"/>
  <c r="AJ28" i="4"/>
  <c r="AI28" i="4"/>
  <c r="AG28" i="4"/>
  <c r="AF28" i="4"/>
  <c r="AD28" i="4"/>
  <c r="AC28" i="4"/>
  <c r="AA28" i="4"/>
  <c r="Z28" i="4"/>
  <c r="X28" i="4"/>
  <c r="W28" i="4"/>
  <c r="U28" i="4"/>
  <c r="T28" i="4"/>
  <c r="R28" i="4"/>
  <c r="Q28" i="4"/>
  <c r="O28" i="4"/>
  <c r="N28" i="4"/>
  <c r="L28" i="4"/>
  <c r="K28" i="4"/>
  <c r="I28" i="4"/>
  <c r="H28" i="4"/>
  <c r="AP26" i="4"/>
  <c r="AO26" i="4"/>
  <c r="AM26" i="4"/>
  <c r="AL26" i="4"/>
  <c r="AJ26" i="4"/>
  <c r="AI26" i="4"/>
  <c r="AG26" i="4"/>
  <c r="AF26" i="4"/>
  <c r="AD26" i="4"/>
  <c r="AC26" i="4"/>
  <c r="AA26" i="4"/>
  <c r="Z26" i="4"/>
  <c r="X26" i="4"/>
  <c r="W26" i="4"/>
  <c r="U26" i="4"/>
  <c r="T26" i="4"/>
  <c r="R26" i="4"/>
  <c r="Q26" i="4"/>
  <c r="O26" i="4"/>
  <c r="N26" i="4"/>
  <c r="L26" i="4"/>
  <c r="K26" i="4"/>
  <c r="I26" i="4"/>
  <c r="H26" i="4"/>
  <c r="AP24" i="4"/>
  <c r="AO24" i="4"/>
  <c r="AM24" i="4"/>
  <c r="AL24" i="4"/>
  <c r="AJ24" i="4"/>
  <c r="AI24" i="4"/>
  <c r="AG24" i="4"/>
  <c r="AF24" i="4"/>
  <c r="AD24" i="4"/>
  <c r="AC24" i="4"/>
  <c r="AA24" i="4"/>
  <c r="Z24" i="4"/>
  <c r="X24" i="4"/>
  <c r="W24" i="4"/>
  <c r="U24" i="4"/>
  <c r="T24" i="4"/>
  <c r="R24" i="4"/>
  <c r="Q24" i="4"/>
  <c r="O24" i="4"/>
  <c r="N24" i="4"/>
  <c r="L24" i="4"/>
  <c r="K24" i="4"/>
  <c r="I24" i="4"/>
  <c r="H24" i="4"/>
  <c r="F24" i="4"/>
  <c r="F26" i="4"/>
  <c r="F28" i="4"/>
  <c r="AP22" i="4"/>
  <c r="AO22" i="4"/>
  <c r="AM22" i="4"/>
  <c r="AL22" i="4"/>
  <c r="AJ22" i="4"/>
  <c r="AI22" i="4"/>
  <c r="AG22" i="4"/>
  <c r="AF22" i="4"/>
  <c r="AD22" i="4"/>
  <c r="AC22" i="4"/>
  <c r="AA22" i="4"/>
  <c r="Z22" i="4"/>
  <c r="X22" i="4"/>
  <c r="W22" i="4"/>
  <c r="U22" i="4"/>
  <c r="T22" i="4"/>
  <c r="R22" i="4"/>
  <c r="Q22" i="4"/>
  <c r="O22" i="4"/>
  <c r="N22" i="4"/>
  <c r="L22" i="4"/>
  <c r="K22" i="4"/>
  <c r="G22" i="4"/>
  <c r="I22" i="4"/>
  <c r="H22" i="4"/>
  <c r="F22" i="4"/>
  <c r="E28" i="4"/>
  <c r="E26" i="4"/>
  <c r="E24" i="4"/>
  <c r="E22" i="4"/>
  <c r="D28" i="4"/>
  <c r="H27" i="4"/>
  <c r="I27" i="4"/>
  <c r="AR27" i="4"/>
  <c r="U27" i="4"/>
  <c r="T27" i="4"/>
  <c r="S27" i="4"/>
  <c r="L69" i="3"/>
  <c r="I68" i="3"/>
  <c r="G69" i="3"/>
  <c r="Q68" i="3"/>
  <c r="P31" i="3"/>
  <c r="AQ27" i="4"/>
  <c r="G28" i="4"/>
  <c r="AN28" i="4"/>
  <c r="AQ28" i="4"/>
  <c r="AK28" i="4"/>
  <c r="AH28" i="4"/>
  <c r="AE28" i="4"/>
  <c r="AB28" i="4"/>
  <c r="Y28" i="4"/>
  <c r="V28" i="4"/>
  <c r="S28" i="4"/>
  <c r="P28" i="4"/>
  <c r="M28" i="4"/>
  <c r="J28" i="4"/>
  <c r="AS27" i="4"/>
  <c r="Q69" i="3"/>
  <c r="P69" i="3"/>
  <c r="O69" i="3"/>
  <c r="N69" i="3"/>
  <c r="M69" i="3"/>
  <c r="K69" i="3"/>
  <c r="J69" i="3"/>
  <c r="I69" i="3"/>
  <c r="H69" i="3"/>
  <c r="F69" i="3"/>
  <c r="E69" i="3"/>
  <c r="D69" i="3"/>
  <c r="R32" i="3"/>
  <c r="Q32" i="3"/>
  <c r="P32" i="3"/>
  <c r="N32" i="3"/>
  <c r="M32" i="3"/>
  <c r="J32" i="3"/>
  <c r="U25" i="4"/>
  <c r="T25" i="4"/>
  <c r="S25" i="4"/>
  <c r="Q67" i="3"/>
  <c r="I67" i="3"/>
  <c r="AS25" i="4"/>
  <c r="AR25" i="4"/>
  <c r="AQ25" i="4"/>
  <c r="AN26" i="4"/>
  <c r="S26" i="4"/>
  <c r="M26" i="4"/>
  <c r="Y26" i="4"/>
  <c r="AK26" i="4"/>
  <c r="J26" i="4"/>
  <c r="V26" i="4"/>
  <c r="AH26" i="4"/>
  <c r="G26" i="4"/>
  <c r="AE26" i="4"/>
  <c r="D26" i="4"/>
  <c r="P26" i="4"/>
  <c r="AB26" i="4"/>
  <c r="U23" i="4"/>
  <c r="T23" i="4"/>
  <c r="S23" i="4"/>
  <c r="I66" i="3"/>
  <c r="Q66" i="3"/>
  <c r="D13" i="4"/>
  <c r="AS23" i="4"/>
  <c r="AR23" i="4"/>
  <c r="AQ23" i="4"/>
  <c r="P24" i="4"/>
  <c r="AH24" i="4"/>
  <c r="AE24" i="4"/>
  <c r="AQ26" i="4"/>
  <c r="S24" i="4"/>
  <c r="AB24" i="4"/>
  <c r="AN24" i="4"/>
  <c r="M24" i="4"/>
  <c r="Y24" i="4"/>
  <c r="AK24" i="4"/>
  <c r="J24" i="4"/>
  <c r="V24" i="4"/>
  <c r="G24" i="4"/>
  <c r="D24" i="4"/>
  <c r="AQ24" i="4"/>
  <c r="I59" i="3"/>
  <c r="I60" i="3"/>
  <c r="I61" i="3"/>
  <c r="I62" i="3"/>
  <c r="I63" i="3"/>
  <c r="I64" i="3"/>
  <c r="I65" i="3"/>
  <c r="I58" i="3"/>
  <c r="Q65" i="3"/>
  <c r="T21" i="4"/>
  <c r="U21" i="4"/>
  <c r="S21" i="4"/>
  <c r="S13" i="4"/>
  <c r="AB21" i="4"/>
  <c r="AN21" i="4"/>
  <c r="AQ21" i="4"/>
  <c r="AE21" i="4"/>
  <c r="AH21" i="4"/>
  <c r="AK21" i="4"/>
  <c r="AS21" i="4"/>
  <c r="AR21" i="4"/>
  <c r="AS31" i="4"/>
  <c r="AB22" i="4"/>
  <c r="AH22" i="4"/>
  <c r="AK22" i="4"/>
  <c r="S22" i="4"/>
  <c r="Y22" i="4"/>
  <c r="M22" i="4"/>
  <c r="P22" i="4"/>
  <c r="D22" i="4"/>
  <c r="AE22" i="4"/>
  <c r="V22" i="4"/>
  <c r="J22" i="4"/>
  <c r="AN22" i="4"/>
  <c r="F20" i="4"/>
  <c r="E20" i="4"/>
  <c r="I20" i="4"/>
  <c r="H20" i="4"/>
  <c r="L20" i="4"/>
  <c r="K20" i="4"/>
  <c r="O20" i="4"/>
  <c r="N20" i="4"/>
  <c r="R20" i="4"/>
  <c r="Q20" i="4"/>
  <c r="X20" i="4"/>
  <c r="W20" i="4"/>
  <c r="AA20" i="4"/>
  <c r="Z20" i="4"/>
  <c r="AD20" i="4"/>
  <c r="AC20" i="4"/>
  <c r="AG20" i="4"/>
  <c r="AF20" i="4"/>
  <c r="AJ20" i="4"/>
  <c r="AI20" i="4"/>
  <c r="AM20" i="4"/>
  <c r="AL20" i="4"/>
  <c r="AN20" i="4"/>
  <c r="AO20" i="4"/>
  <c r="AP20" i="4"/>
  <c r="AQ22" i="4"/>
  <c r="D20" i="4"/>
  <c r="U20" i="4"/>
  <c r="T20" i="4"/>
  <c r="AS19" i="4"/>
  <c r="AR19" i="4"/>
  <c r="AN19" i="4"/>
  <c r="AQ19" i="4"/>
  <c r="AK19" i="4"/>
  <c r="AH19" i="4"/>
  <c r="AH20" i="4"/>
  <c r="AE19" i="4"/>
  <c r="AB19" i="4"/>
  <c r="AB20" i="4"/>
  <c r="Y20" i="4"/>
  <c r="V20" i="4"/>
  <c r="S19" i="4"/>
  <c r="S20" i="4"/>
  <c r="P20" i="4"/>
  <c r="AE20" i="4"/>
  <c r="AK20" i="4"/>
  <c r="M20" i="4"/>
  <c r="G20" i="4"/>
  <c r="J20" i="4"/>
  <c r="Q64" i="3"/>
  <c r="AQ20" i="4"/>
  <c r="Z18" i="4"/>
  <c r="AC18" i="4"/>
  <c r="AF18" i="4"/>
  <c r="AI18" i="4"/>
  <c r="AS17" i="4"/>
  <c r="AS18" i="4"/>
  <c r="AO18" i="4"/>
  <c r="AR18" i="4"/>
  <c r="R26" i="3"/>
  <c r="AP18" i="4"/>
  <c r="AM18" i="4"/>
  <c r="AL18" i="4"/>
  <c r="AJ18" i="4"/>
  <c r="AG18" i="4"/>
  <c r="AD18" i="4"/>
  <c r="AA18" i="4"/>
  <c r="X18" i="4"/>
  <c r="W18" i="4"/>
  <c r="U18" i="4"/>
  <c r="T18" i="4"/>
  <c r="R18" i="4"/>
  <c r="Q18" i="4"/>
  <c r="O18" i="4"/>
  <c r="N18" i="4"/>
  <c r="L18" i="4"/>
  <c r="K18" i="4"/>
  <c r="I18" i="4"/>
  <c r="H18" i="4"/>
  <c r="F18" i="4"/>
  <c r="E18" i="4"/>
  <c r="D18" i="4"/>
  <c r="P17" i="4"/>
  <c r="AR17" i="4"/>
  <c r="AN17" i="4"/>
  <c r="AQ17" i="4"/>
  <c r="AK17" i="4"/>
  <c r="AH17" i="4"/>
  <c r="AE17" i="4"/>
  <c r="AB17" i="4"/>
  <c r="Y17" i="4"/>
  <c r="V17" i="4"/>
  <c r="S17" i="4"/>
  <c r="Q63" i="3"/>
  <c r="AK18" i="4"/>
  <c r="M18" i="4"/>
  <c r="J18" i="4"/>
  <c r="P18" i="4"/>
  <c r="V18" i="4"/>
  <c r="AB18" i="4"/>
  <c r="AH18" i="4"/>
  <c r="AN18" i="4"/>
  <c r="G18" i="4"/>
  <c r="S18" i="4"/>
  <c r="Y18" i="4"/>
  <c r="AE18" i="4"/>
  <c r="AR15" i="4"/>
  <c r="AQ18" i="4"/>
  <c r="R25" i="3"/>
  <c r="I15" i="4"/>
  <c r="G15" i="4"/>
  <c r="AQ15" i="4"/>
  <c r="H15" i="4"/>
  <c r="S15" i="4"/>
  <c r="V13" i="4"/>
  <c r="AK15" i="4"/>
  <c r="Y15" i="4"/>
  <c r="J15" i="4"/>
  <c r="E14" i="4"/>
  <c r="AN15" i="4"/>
  <c r="AH15" i="4"/>
  <c r="AE15" i="4"/>
  <c r="AB15" i="4"/>
  <c r="V15" i="4"/>
  <c r="P15" i="4"/>
  <c r="M15" i="4"/>
  <c r="D15" i="4"/>
  <c r="E62" i="3"/>
  <c r="Q62" i="3"/>
  <c r="G16" i="4"/>
  <c r="H16" i="4"/>
  <c r="AS15" i="4"/>
  <c r="R10" i="4"/>
  <c r="Q10" i="4"/>
  <c r="S11" i="4"/>
  <c r="AR14" i="4"/>
  <c r="D10" i="4"/>
  <c r="H9" i="4"/>
  <c r="G9" i="4"/>
  <c r="AO14" i="4"/>
  <c r="AF14" i="4"/>
  <c r="AC14" i="4"/>
  <c r="T14" i="4"/>
  <c r="K14" i="4"/>
  <c r="AS13" i="4"/>
  <c r="AS14" i="4"/>
  <c r="AN13" i="4"/>
  <c r="AK13" i="4"/>
  <c r="AH13" i="4"/>
  <c r="AE13" i="4"/>
  <c r="AB13" i="4"/>
  <c r="Y13" i="4"/>
  <c r="I13" i="4"/>
  <c r="AR13" i="4"/>
  <c r="P13" i="4"/>
  <c r="M13" i="4"/>
  <c r="J13" i="4"/>
  <c r="G13" i="4"/>
  <c r="AN11" i="4"/>
  <c r="AK11" i="4"/>
  <c r="AH11" i="4"/>
  <c r="AE11" i="4"/>
  <c r="AB11" i="4"/>
  <c r="U11" i="4"/>
  <c r="T11" i="4"/>
  <c r="U9" i="4"/>
  <c r="I9" i="4"/>
  <c r="T9" i="4"/>
  <c r="Y11" i="4"/>
  <c r="V11" i="4"/>
  <c r="M11" i="4"/>
  <c r="P11" i="4"/>
  <c r="G11" i="4"/>
  <c r="AS11" i="4"/>
  <c r="AS12" i="4"/>
  <c r="AR11" i="4"/>
  <c r="AR12" i="4"/>
  <c r="AK9" i="4"/>
  <c r="Y9" i="4"/>
  <c r="AN9" i="4"/>
  <c r="AA14" i="4"/>
  <c r="AJ14" i="4"/>
  <c r="AM14" i="4"/>
  <c r="U14" i="4"/>
  <c r="Q14" i="4"/>
  <c r="W14" i="4"/>
  <c r="AD14" i="4"/>
  <c r="AG14" i="4"/>
  <c r="AP14" i="4"/>
  <c r="I14" i="4"/>
  <c r="X14" i="4"/>
  <c r="Z14" i="4"/>
  <c r="AI14" i="4"/>
  <c r="AL14" i="4"/>
  <c r="L14" i="4"/>
  <c r="R14" i="4"/>
  <c r="H14" i="4"/>
  <c r="N14" i="4"/>
  <c r="F14" i="4"/>
  <c r="O14" i="4"/>
  <c r="E12" i="4"/>
  <c r="K12" i="4"/>
  <c r="Q12" i="4"/>
  <c r="W12" i="4"/>
  <c r="AC12" i="4"/>
  <c r="AI12" i="4"/>
  <c r="AO12" i="4"/>
  <c r="F12" i="4"/>
  <c r="L12" i="4"/>
  <c r="R12" i="4"/>
  <c r="X12" i="4"/>
  <c r="AD12" i="4"/>
  <c r="AJ12" i="4"/>
  <c r="AP12" i="4"/>
  <c r="H12" i="4"/>
  <c r="N12" i="4"/>
  <c r="T12" i="4"/>
  <c r="Z12" i="4"/>
  <c r="AF12" i="4"/>
  <c r="AL12" i="4"/>
  <c r="I12" i="4"/>
  <c r="O12" i="4"/>
  <c r="U12" i="4"/>
  <c r="AA12" i="4"/>
  <c r="AG12" i="4"/>
  <c r="AM12" i="4"/>
  <c r="AH9" i="4"/>
  <c r="AE9" i="4"/>
  <c r="AB9" i="4"/>
  <c r="V9" i="4"/>
  <c r="S9" i="4"/>
  <c r="P9" i="4"/>
  <c r="M9" i="4"/>
  <c r="J9" i="4"/>
  <c r="AR9" i="4"/>
  <c r="AS9" i="4"/>
  <c r="F10" i="4"/>
  <c r="D9" i="4"/>
  <c r="Q58" i="3"/>
  <c r="Q54" i="3"/>
  <c r="Q49" i="3"/>
  <c r="Q44" i="3"/>
  <c r="R7" i="3"/>
  <c r="E44" i="3"/>
  <c r="AQ13" i="4"/>
  <c r="AH14" i="4"/>
  <c r="E61" i="3"/>
  <c r="Q61" i="3"/>
  <c r="E60" i="3"/>
  <c r="Q60" i="3"/>
  <c r="E59" i="3"/>
  <c r="Q59" i="3"/>
  <c r="E58" i="3"/>
  <c r="E57" i="3"/>
  <c r="Q57" i="3"/>
  <c r="E56" i="3"/>
  <c r="Q56" i="3"/>
  <c r="E55" i="3"/>
  <c r="Q55" i="3"/>
  <c r="E54" i="3"/>
  <c r="E53" i="3"/>
  <c r="Q53" i="3"/>
  <c r="E52" i="3"/>
  <c r="Q52" i="3"/>
  <c r="E50" i="3"/>
  <c r="Q50" i="3"/>
  <c r="E49" i="3"/>
  <c r="E48" i="3"/>
  <c r="Q48" i="3"/>
  <c r="E47" i="3"/>
  <c r="Q47" i="3"/>
  <c r="E45" i="3"/>
  <c r="Q4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Y14" i="4"/>
  <c r="S14" i="4"/>
  <c r="AK14" i="4"/>
  <c r="AE14" i="4"/>
  <c r="AB14" i="4"/>
  <c r="P14" i="4"/>
  <c r="AN14" i="4"/>
  <c r="V14" i="4"/>
  <c r="G14" i="4"/>
  <c r="D14" i="4"/>
  <c r="AQ14" i="4"/>
  <c r="J14" i="4"/>
  <c r="M14" i="4"/>
  <c r="E10" i="4"/>
  <c r="AR10" i="4"/>
  <c r="AS10" i="4"/>
  <c r="AM10" i="4"/>
  <c r="O10" i="4"/>
  <c r="AD10" i="4"/>
  <c r="X10" i="4"/>
  <c r="L10" i="4"/>
  <c r="AJ10" i="4"/>
  <c r="U10" i="4"/>
  <c r="AP10" i="4"/>
  <c r="AG10" i="4"/>
  <c r="AA10" i="4"/>
  <c r="I10" i="4"/>
  <c r="AO10" i="4"/>
  <c r="AI10" i="4"/>
  <c r="AF10" i="4"/>
  <c r="Z10" i="4"/>
  <c r="T10" i="4"/>
  <c r="AL10" i="4"/>
  <c r="N10" i="4"/>
  <c r="AC10" i="4"/>
  <c r="W10" i="4"/>
  <c r="K10" i="4"/>
  <c r="H10" i="4"/>
  <c r="AQ9" i="4"/>
  <c r="P10" i="4"/>
  <c r="G10" i="4"/>
  <c r="J10" i="4"/>
  <c r="S10" i="4"/>
  <c r="V10" i="4"/>
  <c r="AK10" i="4"/>
  <c r="AB10" i="4"/>
  <c r="AE10" i="4"/>
  <c r="AH10" i="4"/>
  <c r="AN10" i="4"/>
  <c r="M10" i="4"/>
  <c r="Y10" i="4"/>
  <c r="AQ10" i="4"/>
  <c r="AQ11" i="4"/>
  <c r="AK12" i="4"/>
  <c r="AB12" i="4"/>
  <c r="AE12" i="4"/>
  <c r="D12" i="4"/>
  <c r="AQ12" i="4"/>
  <c r="M12" i="4"/>
  <c r="AN12" i="4"/>
  <c r="V12" i="4"/>
  <c r="Y12" i="4"/>
  <c r="J12" i="4"/>
  <c r="S12" i="4"/>
  <c r="AH12" i="4"/>
  <c r="P12" i="4"/>
  <c r="G12" i="4"/>
  <c r="R16" i="4"/>
  <c r="F16" i="4"/>
  <c r="AM16" i="4"/>
  <c r="AA16" i="4"/>
  <c r="O16" i="4"/>
  <c r="AD16" i="4"/>
  <c r="AP16" i="4"/>
  <c r="X16" i="4"/>
  <c r="L16" i="4"/>
  <c r="AG16" i="4"/>
  <c r="AS16" i="4"/>
  <c r="U16" i="4"/>
  <c r="AJ16" i="4"/>
  <c r="I16" i="4"/>
  <c r="W16" i="4"/>
  <c r="Q16" i="4"/>
  <c r="K16" i="4"/>
  <c r="E16" i="4"/>
  <c r="AC16" i="4"/>
  <c r="AI16" i="4"/>
  <c r="AO16" i="4"/>
  <c r="Z16" i="4"/>
  <c r="T16" i="4"/>
  <c r="N16" i="4"/>
  <c r="AF16" i="4"/>
  <c r="AL16" i="4"/>
  <c r="AR16" i="4"/>
  <c r="J16" i="4"/>
  <c r="AK16" i="4"/>
  <c r="D16" i="4"/>
  <c r="S16" i="4"/>
  <c r="Y16" i="4"/>
  <c r="AH16" i="4"/>
  <c r="AE16" i="4"/>
  <c r="AN16" i="4"/>
  <c r="M16" i="4"/>
  <c r="V16" i="4"/>
  <c r="AB16" i="4"/>
  <c r="P16" i="4"/>
  <c r="AQ16" i="4"/>
</calcChain>
</file>

<file path=xl/sharedStrings.xml><?xml version="1.0" encoding="utf-8"?>
<sst xmlns="http://schemas.openxmlformats.org/spreadsheetml/2006/main" count="284" uniqueCount="58">
  <si>
    <t>年</t>
    <rPh sb="0" eb="1">
      <t>ネン</t>
    </rPh>
    <phoneticPr fontId="5"/>
  </si>
  <si>
    <t>-</t>
  </si>
  <si>
    <t>その他</t>
    <phoneticPr fontId="5"/>
  </si>
  <si>
    <t>データ元：（独）農畜産業振興機構「乳製品の流通実態調査報告書」</t>
    <rPh sb="3" eb="4">
      <t>モト</t>
    </rPh>
    <phoneticPr fontId="2"/>
  </si>
  <si>
    <t>加工乳</t>
    <phoneticPr fontId="5"/>
  </si>
  <si>
    <t>はっ酵乳・乳酸菌飲料</t>
    <rPh sb="2" eb="3">
      <t>コウ</t>
    </rPh>
    <rPh sb="3" eb="4">
      <t>チチ</t>
    </rPh>
    <rPh sb="5" eb="8">
      <t>ニュウサンキン</t>
    </rPh>
    <rPh sb="8" eb="10">
      <t>インリョウ</t>
    </rPh>
    <phoneticPr fontId="5"/>
  </si>
  <si>
    <t>調製粉乳</t>
    <phoneticPr fontId="5"/>
  </si>
  <si>
    <t>パン類</t>
    <rPh sb="2" eb="3">
      <t>タグイ</t>
    </rPh>
    <phoneticPr fontId="5"/>
  </si>
  <si>
    <t>調理食品</t>
    <rPh sb="0" eb="1">
      <t>チョウ</t>
    </rPh>
    <rPh sb="1" eb="2">
      <t>リ</t>
    </rPh>
    <rPh sb="2" eb="3">
      <t>ショク</t>
    </rPh>
    <rPh sb="3" eb="4">
      <t>ヒン</t>
    </rPh>
    <phoneticPr fontId="5"/>
  </si>
  <si>
    <t>飲料</t>
    <phoneticPr fontId="5"/>
  </si>
  <si>
    <t>乳飲料</t>
    <phoneticPr fontId="5"/>
  </si>
  <si>
    <t>年度別バターの用途別消費量</t>
    <rPh sb="0" eb="2">
      <t>ネンド</t>
    </rPh>
    <rPh sb="2" eb="3">
      <t>ベツ</t>
    </rPh>
    <rPh sb="7" eb="9">
      <t>ヨウト</t>
    </rPh>
    <rPh sb="9" eb="10">
      <t>ベツ</t>
    </rPh>
    <rPh sb="10" eb="13">
      <t>ショウヒリョウ</t>
    </rPh>
    <phoneticPr fontId="5"/>
  </si>
  <si>
    <t>年度別バターの業種別流通消費量</t>
    <rPh sb="0" eb="2">
      <t>ネンド</t>
    </rPh>
    <rPh sb="2" eb="3">
      <t>ベツ</t>
    </rPh>
    <rPh sb="7" eb="9">
      <t>ギョウシュ</t>
    </rPh>
    <rPh sb="9" eb="10">
      <t>ベツ</t>
    </rPh>
    <rPh sb="10" eb="12">
      <t>リュウツウ</t>
    </rPh>
    <rPh sb="12" eb="15">
      <t>ショウヒリョウ</t>
    </rPh>
    <phoneticPr fontId="5"/>
  </si>
  <si>
    <t>菓子・
デザート類</t>
    <phoneticPr fontId="5"/>
  </si>
  <si>
    <t>アイス
クリーム類</t>
    <phoneticPr fontId="5"/>
  </si>
  <si>
    <t>マーガ
リン類</t>
    <phoneticPr fontId="5"/>
  </si>
  <si>
    <t>外食・
ホテル</t>
    <phoneticPr fontId="5"/>
  </si>
  <si>
    <t>家庭用
（小売業向）</t>
    <phoneticPr fontId="5"/>
  </si>
  <si>
    <t>計</t>
    <rPh sb="0" eb="1">
      <t>ケイ</t>
    </rPh>
    <phoneticPr fontId="5"/>
  </si>
  <si>
    <t>乳業
メーカー
（社内消費）</t>
    <phoneticPr fontId="5"/>
  </si>
  <si>
    <t>業務用</t>
    <phoneticPr fontId="5"/>
  </si>
  <si>
    <t>パン・菓子メーカー</t>
    <phoneticPr fontId="2"/>
  </si>
  <si>
    <t>加工油脂メーカー</t>
    <phoneticPr fontId="2"/>
  </si>
  <si>
    <t>うち
ﾊﾟﾝﾒｰｶｰ</t>
    <phoneticPr fontId="2"/>
  </si>
  <si>
    <t>うち
菓子ﾒｰｶｰ</t>
    <rPh sb="3" eb="5">
      <t>カシ</t>
    </rPh>
    <phoneticPr fontId="2"/>
  </si>
  <si>
    <t>飲料
メーカー</t>
    <phoneticPr fontId="2"/>
  </si>
  <si>
    <t>調理食品メーカー</t>
    <phoneticPr fontId="2"/>
  </si>
  <si>
    <t>外食・
ホテル業</t>
    <rPh sb="7" eb="8">
      <t>ギョウ</t>
    </rPh>
    <phoneticPr fontId="2"/>
  </si>
  <si>
    <t>小売業向け
家庭用</t>
    <rPh sb="3" eb="4">
      <t>ム</t>
    </rPh>
    <phoneticPr fontId="2"/>
  </si>
  <si>
    <t>家庭用</t>
    <phoneticPr fontId="5"/>
  </si>
  <si>
    <t>その他</t>
    <phoneticPr fontId="2"/>
  </si>
  <si>
    <t>乳業・ｱｲｽｸﾘｰﾑﾒｰｶｰ</t>
    <phoneticPr fontId="2"/>
  </si>
  <si>
    <t>はっ酵乳・
乳酸菌
飲料ﾒｰｶｰ</t>
    <phoneticPr fontId="2"/>
  </si>
  <si>
    <t>国産</t>
    <rPh sb="0" eb="2">
      <t>コクサン</t>
    </rPh>
    <phoneticPr fontId="9"/>
  </si>
  <si>
    <t>輸入</t>
    <rPh sb="0" eb="2">
      <t>ユニュウ</t>
    </rPh>
    <phoneticPr fontId="9"/>
  </si>
  <si>
    <t>計</t>
    <rPh sb="0" eb="1">
      <t>ゴウケイ</t>
    </rPh>
    <phoneticPr fontId="5"/>
  </si>
  <si>
    <t>　　 ２  「計」はJミルクによる算出。</t>
    <rPh sb="7" eb="8">
      <t>ケイ</t>
    </rPh>
    <phoneticPr fontId="2"/>
  </si>
  <si>
    <t>年度別バターの業種別流通消費量と構成比</t>
    <rPh sb="0" eb="2">
      <t>ネンド</t>
    </rPh>
    <rPh sb="2" eb="3">
      <t>ベツ</t>
    </rPh>
    <rPh sb="7" eb="9">
      <t>ギョウシュ</t>
    </rPh>
    <rPh sb="9" eb="10">
      <t>ベツ</t>
    </rPh>
    <rPh sb="10" eb="12">
      <t>リュウツウ</t>
    </rPh>
    <rPh sb="12" eb="15">
      <t>ショウヒリョウ</t>
    </rPh>
    <rPh sb="16" eb="19">
      <t>コウセイヒ</t>
    </rPh>
    <phoneticPr fontId="5"/>
  </si>
  <si>
    <t>構成比</t>
    <phoneticPr fontId="2"/>
  </si>
  <si>
    <t/>
  </si>
  <si>
    <t>年度</t>
    <rPh sb="0" eb="1">
      <t>ネン</t>
    </rPh>
    <rPh sb="1" eb="2">
      <t>ド</t>
    </rPh>
    <phoneticPr fontId="5"/>
  </si>
  <si>
    <t>加工油脂
メーカー</t>
    <phoneticPr fontId="2"/>
  </si>
  <si>
    <t>調理食品
メーカー</t>
    <phoneticPr fontId="2"/>
  </si>
  <si>
    <t>前年比</t>
    <phoneticPr fontId="2"/>
  </si>
  <si>
    <t>　　 ２  「構成比」「計」はJミルクによる算出。</t>
    <rPh sb="7" eb="10">
      <t>コウセイヒ</t>
    </rPh>
    <rPh sb="12" eb="13">
      <t>ケイ</t>
    </rPh>
    <phoneticPr fontId="2"/>
  </si>
  <si>
    <t>（単位：トン、％）</t>
    <rPh sb="1" eb="3">
      <t>タンイ</t>
    </rPh>
    <phoneticPr fontId="3"/>
  </si>
  <si>
    <t>乳等主要原料食品</t>
    <phoneticPr fontId="5"/>
  </si>
  <si>
    <t>注：１  アイスクリームメーカーは乳業のうちバター・脱脂粉乳を生産していないメーカーである。</t>
    <phoneticPr fontId="2"/>
  </si>
  <si>
    <t>　　 ３  「構成比」は「計」に対するものである。</t>
    <rPh sb="7" eb="10">
      <t>コウセイヒ</t>
    </rPh>
    <rPh sb="13" eb="14">
      <t>ケイ</t>
    </rPh>
    <rPh sb="16" eb="17">
      <t>タイ</t>
    </rPh>
    <phoneticPr fontId="2"/>
  </si>
  <si>
    <t>2013</t>
    <phoneticPr fontId="2"/>
  </si>
  <si>
    <t>2012</t>
    <phoneticPr fontId="2"/>
  </si>
  <si>
    <t>2014</t>
    <phoneticPr fontId="2"/>
  </si>
  <si>
    <t>注：１   乳業・アイスメーカーは乳業のうちバター・脱脂粉乳を生産していないメーカーである。</t>
    <phoneticPr fontId="2"/>
  </si>
  <si>
    <t>.</t>
    <phoneticPr fontId="2"/>
  </si>
  <si>
    <t>-</t>
    <phoneticPr fontId="2"/>
  </si>
  <si>
    <t>注：１ 「前年比」「計」はJミルクによる算出。</t>
    <phoneticPr fontId="2"/>
  </si>
  <si>
    <t>令和元</t>
    <rPh sb="0" eb="2">
      <t>レイワガン</t>
    </rPh>
    <phoneticPr fontId="2"/>
  </si>
  <si>
    <t>毎年1回更新、最終更新日2023/6/27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</si>
</sst>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[$-10411]#,##0;\-#,##0"/>
    <numFmt numFmtId="178" formatCode="#,##0_);[Red]\(#,##0\)"/>
    <numFmt numFmtId="179" formatCode="0.0%"/>
    <numFmt numFmtId="180" formatCode="0.0%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12" fillId="3" borderId="9" xfId="0" applyFont="1" applyFill="1" applyBorder="1" applyAlignment="1">
      <alignment horizontal="center" vertical="center" wrapText="1"/>
    </xf>
    <xf numFmtId="0" fontId="10" fillId="4" borderId="10" xfId="0" quotePrefix="1" applyFont="1" applyFill="1" applyBorder="1" applyAlignment="1">
      <alignment horizontal="center" vertical="center"/>
    </xf>
    <xf numFmtId="0" fontId="10" fillId="4" borderId="11" xfId="0" quotePrefix="1" applyFont="1" applyFill="1" applyBorder="1" applyAlignment="1">
      <alignment horizontal="right" vertical="center"/>
    </xf>
    <xf numFmtId="0" fontId="10" fillId="4" borderId="12" xfId="0" quotePrefix="1" applyFont="1" applyFill="1" applyBorder="1" applyAlignment="1">
      <alignment horizontal="center" vertical="center"/>
    </xf>
    <xf numFmtId="0" fontId="10" fillId="4" borderId="13" xfId="0" quotePrefix="1" applyFont="1" applyFill="1" applyBorder="1" applyAlignment="1">
      <alignment horizontal="right" vertical="center"/>
    </xf>
    <xf numFmtId="0" fontId="10" fillId="4" borderId="14" xfId="0" quotePrefix="1" applyFont="1" applyFill="1" applyBorder="1" applyAlignment="1">
      <alignment horizontal="center" vertical="center"/>
    </xf>
    <xf numFmtId="0" fontId="10" fillId="4" borderId="15" xfId="0" quotePrefix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3" fillId="2" borderId="0" xfId="0" applyFont="1" applyFill="1"/>
    <xf numFmtId="0" fontId="3" fillId="2" borderId="0" xfId="0" applyFont="1" applyFill="1"/>
    <xf numFmtId="0" fontId="7" fillId="2" borderId="0" xfId="2" applyFont="1" applyFill="1" applyBorder="1" applyAlignment="1"/>
    <xf numFmtId="0" fontId="4" fillId="2" borderId="0" xfId="0" applyFont="1" applyFill="1"/>
    <xf numFmtId="0" fontId="10" fillId="4" borderId="16" xfId="0" quotePrefix="1" applyFont="1" applyFill="1" applyBorder="1" applyAlignment="1">
      <alignment horizontal="center" vertical="center"/>
    </xf>
    <xf numFmtId="0" fontId="10" fillId="4" borderId="17" xfId="0" quotePrefix="1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7" fillId="2" borderId="1" xfId="2" applyFont="1" applyFill="1" applyBorder="1"/>
    <xf numFmtId="178" fontId="14" fillId="2" borderId="10" xfId="0" applyNumberFormat="1" applyFont="1" applyFill="1" applyBorder="1" applyAlignment="1">
      <alignment vertical="center"/>
    </xf>
    <xf numFmtId="178" fontId="14" fillId="2" borderId="19" xfId="0" applyNumberFormat="1" applyFont="1" applyFill="1" applyBorder="1" applyAlignment="1">
      <alignment vertical="center"/>
    </xf>
    <xf numFmtId="178" fontId="14" fillId="2" borderId="19" xfId="0" applyNumberFormat="1" applyFont="1" applyFill="1" applyBorder="1" applyAlignment="1">
      <alignment horizontal="right" vertical="center"/>
    </xf>
    <xf numFmtId="178" fontId="14" fillId="2" borderId="14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horizontal="right" vertical="center"/>
    </xf>
    <xf numFmtId="178" fontId="14" fillId="2" borderId="16" xfId="0" applyNumberFormat="1" applyFont="1" applyFill="1" applyBorder="1" applyAlignment="1">
      <alignment horizontal="right" vertical="center"/>
    </xf>
    <xf numFmtId="178" fontId="14" fillId="2" borderId="21" xfId="0" applyNumberFormat="1" applyFont="1" applyFill="1" applyBorder="1" applyAlignment="1">
      <alignment horizontal="right" vertical="center"/>
    </xf>
    <xf numFmtId="178" fontId="14" fillId="2" borderId="12" xfId="0" applyNumberFormat="1" applyFont="1" applyFill="1" applyBorder="1" applyAlignment="1">
      <alignment vertical="center"/>
    </xf>
    <xf numFmtId="178" fontId="14" fillId="2" borderId="22" xfId="0" applyNumberFormat="1" applyFont="1" applyFill="1" applyBorder="1" applyAlignment="1">
      <alignment vertical="center"/>
    </xf>
    <xf numFmtId="178" fontId="14" fillId="2" borderId="22" xfId="0" applyNumberFormat="1" applyFont="1" applyFill="1" applyBorder="1" applyAlignment="1">
      <alignment horizontal="right" vertical="center"/>
    </xf>
    <xf numFmtId="178" fontId="14" fillId="2" borderId="13" xfId="0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0" fillId="2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6" fontId="1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2" borderId="1" xfId="0" applyFont="1" applyFill="1" applyBorder="1"/>
    <xf numFmtId="179" fontId="6" fillId="0" borderId="2" xfId="0" applyNumberFormat="1" applyFont="1" applyBorder="1" applyAlignment="1" applyProtection="1">
      <alignment horizontal="right" vertical="center" wrapText="1"/>
      <protection locked="0"/>
    </xf>
    <xf numFmtId="178" fontId="14" fillId="2" borderId="10" xfId="0" applyNumberFormat="1" applyFont="1" applyFill="1" applyBorder="1" applyAlignment="1">
      <alignment horizontal="right" vertical="center"/>
    </xf>
    <xf numFmtId="178" fontId="14" fillId="2" borderId="14" xfId="0" applyNumberFormat="1" applyFont="1" applyFill="1" applyBorder="1" applyAlignment="1">
      <alignment horizontal="right" vertical="center"/>
    </xf>
    <xf numFmtId="178" fontId="14" fillId="2" borderId="12" xfId="0" applyNumberFormat="1" applyFont="1" applyFill="1" applyBorder="1" applyAlignment="1">
      <alignment horizontal="right" vertical="center"/>
    </xf>
    <xf numFmtId="178" fontId="6" fillId="0" borderId="19" xfId="0" applyNumberFormat="1" applyFont="1" applyBorder="1" applyAlignment="1" applyProtection="1">
      <alignment horizontal="right" vertical="center"/>
      <protection locked="0"/>
    </xf>
    <xf numFmtId="178" fontId="6" fillId="0" borderId="20" xfId="0" applyNumberFormat="1" applyFont="1" applyBorder="1" applyAlignment="1" applyProtection="1">
      <alignment horizontal="right" vertical="center"/>
      <protection locked="0"/>
    </xf>
    <xf numFmtId="178" fontId="6" fillId="0" borderId="22" xfId="0" applyNumberFormat="1" applyFont="1" applyBorder="1" applyAlignment="1" applyProtection="1">
      <alignment horizontal="right" vertical="center"/>
      <protection locked="0"/>
    </xf>
    <xf numFmtId="178" fontId="6" fillId="0" borderId="21" xfId="0" applyNumberFormat="1" applyFont="1" applyBorder="1" applyAlignment="1" applyProtection="1">
      <alignment horizontal="right" vertical="center"/>
      <protection locked="0"/>
    </xf>
    <xf numFmtId="178" fontId="6" fillId="0" borderId="11" xfId="0" applyNumberFormat="1" applyFont="1" applyBorder="1" applyAlignment="1" applyProtection="1">
      <alignment horizontal="right" vertical="center"/>
      <protection locked="0"/>
    </xf>
    <xf numFmtId="178" fontId="6" fillId="0" borderId="15" xfId="0" applyNumberFormat="1" applyFont="1" applyBorder="1" applyAlignment="1" applyProtection="1">
      <alignment horizontal="right" vertical="center"/>
      <protection locked="0"/>
    </xf>
    <xf numFmtId="178" fontId="6" fillId="0" borderId="13" xfId="0" applyNumberFormat="1" applyFont="1" applyBorder="1" applyAlignment="1" applyProtection="1">
      <alignment horizontal="right" vertical="center"/>
      <protection locked="0"/>
    </xf>
    <xf numFmtId="178" fontId="6" fillId="0" borderId="11" xfId="0" applyNumberFormat="1" applyFont="1" applyBorder="1" applyAlignment="1" applyProtection="1">
      <alignment horizontal="right" vertical="top"/>
      <protection locked="0"/>
    </xf>
    <xf numFmtId="178" fontId="6" fillId="0" borderId="15" xfId="0" applyNumberFormat="1" applyFont="1" applyBorder="1" applyAlignment="1" applyProtection="1">
      <alignment horizontal="right" vertical="top"/>
      <protection locked="0"/>
    </xf>
    <xf numFmtId="178" fontId="6" fillId="0" borderId="13" xfId="0" applyNumberFormat="1" applyFont="1" applyBorder="1" applyAlignment="1" applyProtection="1">
      <alignment horizontal="right" vertical="top"/>
      <protection locked="0"/>
    </xf>
    <xf numFmtId="178" fontId="6" fillId="0" borderId="22" xfId="0" applyNumberFormat="1" applyFont="1" applyBorder="1" applyAlignment="1" applyProtection="1">
      <alignment vertical="center"/>
      <protection locked="0"/>
    </xf>
    <xf numFmtId="178" fontId="6" fillId="0" borderId="20" xfId="0" applyNumberFormat="1" applyFont="1" applyBorder="1" applyAlignment="1" applyProtection="1">
      <alignment vertical="center"/>
      <protection locked="0"/>
    </xf>
    <xf numFmtId="178" fontId="6" fillId="0" borderId="19" xfId="0" applyNumberFormat="1" applyFont="1" applyBorder="1" applyAlignment="1" applyProtection="1">
      <alignment vertical="center"/>
      <protection locked="0"/>
    </xf>
    <xf numFmtId="0" fontId="10" fillId="4" borderId="3" xfId="0" quotePrefix="1" applyFont="1" applyFill="1" applyBorder="1" applyAlignment="1">
      <alignment horizontal="right" vertical="center"/>
    </xf>
    <xf numFmtId="0" fontId="10" fillId="4" borderId="4" xfId="0" quotePrefix="1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8" fontId="8" fillId="0" borderId="22" xfId="0" applyNumberFormat="1" applyFont="1" applyBorder="1" applyAlignment="1" applyProtection="1">
      <alignment horizontal="right" vertical="center"/>
      <protection locked="0"/>
    </xf>
    <xf numFmtId="0" fontId="7" fillId="2" borderId="0" xfId="0" applyFont="1" applyFill="1"/>
    <xf numFmtId="0" fontId="12" fillId="3" borderId="3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0" fillId="4" borderId="33" xfId="0" quotePrefix="1" applyFont="1" applyFill="1" applyBorder="1" applyAlignment="1">
      <alignment horizontal="center" vertical="center"/>
    </xf>
    <xf numFmtId="178" fontId="14" fillId="2" borderId="34" xfId="0" applyNumberFormat="1" applyFont="1" applyFill="1" applyBorder="1" applyAlignment="1">
      <alignment horizontal="right" vertical="center"/>
    </xf>
    <xf numFmtId="178" fontId="14" fillId="2" borderId="35" xfId="0" applyNumberFormat="1" applyFont="1" applyFill="1" applyBorder="1" applyAlignment="1">
      <alignment horizontal="right" vertical="center"/>
    </xf>
    <xf numFmtId="178" fontId="6" fillId="0" borderId="35" xfId="0" applyNumberFormat="1" applyFont="1" applyBorder="1" applyAlignment="1" applyProtection="1">
      <alignment horizontal="right" vertical="center"/>
      <protection locked="0"/>
    </xf>
    <xf numFmtId="178" fontId="14" fillId="2" borderId="36" xfId="0" applyNumberFormat="1" applyFont="1" applyFill="1" applyBorder="1" applyAlignment="1">
      <alignment horizontal="right" vertical="center"/>
    </xf>
    <xf numFmtId="0" fontId="10" fillId="4" borderId="37" xfId="0" quotePrefix="1" applyFont="1" applyFill="1" applyBorder="1" applyAlignment="1">
      <alignment horizontal="center" vertical="center"/>
    </xf>
    <xf numFmtId="180" fontId="14" fillId="2" borderId="38" xfId="0" applyNumberFormat="1" applyFont="1" applyFill="1" applyBorder="1" applyAlignment="1">
      <alignment horizontal="right" vertical="center"/>
    </xf>
    <xf numFmtId="180" fontId="14" fillId="2" borderId="39" xfId="0" applyNumberFormat="1" applyFont="1" applyFill="1" applyBorder="1" applyAlignment="1">
      <alignment horizontal="right" vertical="center"/>
    </xf>
    <xf numFmtId="180" fontId="6" fillId="0" borderId="39" xfId="0" applyNumberFormat="1" applyFont="1" applyBorder="1" applyAlignment="1" applyProtection="1">
      <alignment horizontal="right" vertical="center"/>
      <protection locked="0"/>
    </xf>
    <xf numFmtId="0" fontId="10" fillId="4" borderId="40" xfId="0" quotePrefix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180" fontId="14" fillId="2" borderId="40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/>
    <xf numFmtId="178" fontId="14" fillId="0" borderId="12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 applyProtection="1">
      <alignment horizontal="right" vertical="center"/>
      <protection locked="0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6" fillId="0" borderId="20" xfId="0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vertical="center"/>
      <protection locked="0"/>
    </xf>
    <xf numFmtId="178" fontId="8" fillId="0" borderId="12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 applyProtection="1">
      <alignment vertical="center"/>
      <protection locked="0"/>
    </xf>
    <xf numFmtId="178" fontId="6" fillId="0" borderId="46" xfId="0" applyNumberFormat="1" applyFont="1" applyFill="1" applyBorder="1" applyAlignment="1" applyProtection="1">
      <alignment horizontal="right" vertical="center"/>
      <protection locked="0"/>
    </xf>
    <xf numFmtId="178" fontId="8" fillId="0" borderId="22" xfId="0" applyNumberFormat="1" applyFont="1" applyFill="1" applyBorder="1" applyAlignment="1" applyProtection="1">
      <alignment horizontal="right" vertical="center"/>
      <protection locked="0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46" xfId="0" applyNumberFormat="1" applyFont="1" applyFill="1" applyBorder="1" applyAlignment="1" applyProtection="1">
      <alignment horizontal="right" vertical="center"/>
      <protection locked="0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 applyProtection="1">
      <alignment horizontal="right" vertical="center"/>
      <protection locked="0"/>
    </xf>
    <xf numFmtId="178" fontId="6" fillId="0" borderId="17" xfId="0" applyNumberFormat="1" applyFont="1" applyBorder="1" applyAlignment="1" applyProtection="1">
      <alignment horizontal="right" vertical="center"/>
      <protection locked="0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178" fontId="6" fillId="0" borderId="17" xfId="0" applyNumberFormat="1" applyFont="1" applyBorder="1" applyAlignment="1" applyProtection="1">
      <alignment horizontal="right" vertical="top"/>
      <protection locked="0"/>
    </xf>
    <xf numFmtId="180" fontId="6" fillId="0" borderId="40" xfId="0" applyNumberFormat="1" applyFont="1" applyBorder="1" applyAlignment="1" applyProtection="1">
      <alignment horizontal="right" vertical="center"/>
      <protection locked="0"/>
    </xf>
    <xf numFmtId="178" fontId="6" fillId="0" borderId="13" xfId="0" applyNumberFormat="1" applyFont="1" applyFill="1" applyBorder="1" applyAlignment="1" applyProtection="1">
      <alignment horizontal="right" vertical="top"/>
      <protection locked="0"/>
    </xf>
    <xf numFmtId="179" fontId="8" fillId="2" borderId="39" xfId="0" applyNumberFormat="1" applyFont="1" applyFill="1" applyBorder="1" applyAlignment="1">
      <alignment horizontal="right" vertical="center"/>
    </xf>
    <xf numFmtId="180" fontId="8" fillId="0" borderId="39" xfId="0" applyNumberFormat="1" applyFont="1" applyBorder="1" applyAlignment="1" applyProtection="1">
      <alignment horizontal="right" vertical="center"/>
      <protection locked="0"/>
    </xf>
    <xf numFmtId="178" fontId="8" fillId="0" borderId="2" xfId="0" applyNumberFormat="1" applyFont="1" applyFill="1" applyBorder="1" applyAlignment="1">
      <alignment horizontal="right" vertical="center"/>
    </xf>
    <xf numFmtId="179" fontId="8" fillId="2" borderId="60" xfId="0" applyNumberFormat="1" applyFont="1" applyFill="1" applyBorder="1" applyAlignment="1">
      <alignment horizontal="right" vertical="center"/>
    </xf>
    <xf numFmtId="180" fontId="8" fillId="2" borderId="38" xfId="0" applyNumberFormat="1" applyFont="1" applyFill="1" applyBorder="1" applyAlignment="1">
      <alignment horizontal="right" vertical="center"/>
    </xf>
    <xf numFmtId="180" fontId="8" fillId="2" borderId="39" xfId="0" applyNumberFormat="1" applyFont="1" applyFill="1" applyBorder="1" applyAlignment="1">
      <alignment horizontal="right" vertical="center"/>
    </xf>
    <xf numFmtId="178" fontId="14" fillId="2" borderId="61" xfId="0" applyNumberFormat="1" applyFont="1" applyFill="1" applyBorder="1" applyAlignment="1">
      <alignment horizontal="right" vertical="center"/>
    </xf>
    <xf numFmtId="178" fontId="14" fillId="2" borderId="62" xfId="0" applyNumberFormat="1" applyFont="1" applyFill="1" applyBorder="1" applyAlignment="1">
      <alignment horizontal="right" vertical="center"/>
    </xf>
    <xf numFmtId="178" fontId="6" fillId="0" borderId="62" xfId="0" applyNumberFormat="1" applyFont="1" applyBorder="1" applyAlignment="1" applyProtection="1">
      <alignment horizontal="right" vertical="center"/>
      <protection locked="0"/>
    </xf>
    <xf numFmtId="178" fontId="6" fillId="0" borderId="63" xfId="0" applyNumberFormat="1" applyFont="1" applyBorder="1" applyAlignment="1" applyProtection="1">
      <alignment horizontal="right" vertical="center"/>
      <protection locked="0"/>
    </xf>
    <xf numFmtId="178" fontId="8" fillId="0" borderId="22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 applyProtection="1">
      <alignment horizontal="right" vertical="top"/>
      <protection locked="0"/>
    </xf>
    <xf numFmtId="178" fontId="14" fillId="2" borderId="16" xfId="0" applyNumberFormat="1" applyFont="1" applyFill="1" applyBorder="1" applyAlignment="1">
      <alignment vertical="center"/>
    </xf>
    <xf numFmtId="178" fontId="14" fillId="2" borderId="21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  <protection locked="0"/>
    </xf>
    <xf numFmtId="178" fontId="14" fillId="0" borderId="21" xfId="0" applyNumberFormat="1" applyFont="1" applyFill="1" applyBorder="1" applyAlignment="1">
      <alignment vertical="center"/>
    </xf>
    <xf numFmtId="178" fontId="14" fillId="0" borderId="21" xfId="0" applyNumberFormat="1" applyFont="1" applyFill="1" applyBorder="1" applyAlignment="1">
      <alignment horizontal="right" vertical="center"/>
    </xf>
    <xf numFmtId="180" fontId="8" fillId="2" borderId="40" xfId="0" applyNumberFormat="1" applyFont="1" applyFill="1" applyBorder="1" applyAlignment="1">
      <alignment horizontal="right" vertical="center"/>
    </xf>
    <xf numFmtId="0" fontId="10" fillId="4" borderId="17" xfId="0" quotePrefix="1" applyFont="1" applyFill="1" applyBorder="1" applyAlignment="1">
      <alignment horizontal="center" vertical="center"/>
    </xf>
    <xf numFmtId="180" fontId="14" fillId="2" borderId="16" xfId="0" applyNumberFormat="1" applyFont="1" applyFill="1" applyBorder="1" applyAlignment="1">
      <alignment horizontal="right" vertical="center"/>
    </xf>
    <xf numFmtId="180" fontId="14" fillId="2" borderId="21" xfId="0" applyNumberFormat="1" applyFont="1" applyFill="1" applyBorder="1" applyAlignment="1">
      <alignment horizontal="right" vertical="center"/>
    </xf>
    <xf numFmtId="180" fontId="6" fillId="0" borderId="21" xfId="0" applyNumberFormat="1" applyFont="1" applyBorder="1" applyAlignment="1" applyProtection="1">
      <alignment horizontal="right" vertical="center"/>
      <protection locked="0"/>
    </xf>
    <xf numFmtId="180" fontId="14" fillId="2" borderId="17" xfId="0" applyNumberFormat="1" applyFont="1" applyFill="1" applyBorder="1" applyAlignment="1">
      <alignment horizontal="right" vertical="center"/>
    </xf>
    <xf numFmtId="0" fontId="10" fillId="4" borderId="66" xfId="0" quotePrefix="1" applyFont="1" applyFill="1" applyBorder="1" applyAlignment="1">
      <alignment horizontal="right" vertical="center"/>
    </xf>
    <xf numFmtId="178" fontId="14" fillId="2" borderId="67" xfId="0" applyNumberFormat="1" applyFont="1" applyFill="1" applyBorder="1" applyAlignment="1">
      <alignment horizontal="right" vertical="center"/>
    </xf>
    <xf numFmtId="178" fontId="6" fillId="0" borderId="67" xfId="0" applyNumberFormat="1" applyFont="1" applyBorder="1" applyAlignment="1" applyProtection="1">
      <alignment horizontal="right" vertical="center"/>
      <protection locked="0"/>
    </xf>
    <xf numFmtId="178" fontId="14" fillId="2" borderId="17" xfId="0" applyNumberFormat="1" applyFont="1" applyFill="1" applyBorder="1" applyAlignment="1">
      <alignment horizontal="right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" xfId="0" quotePrefix="1" applyFont="1" applyFill="1" applyBorder="1" applyAlignment="1">
      <alignment horizontal="center" vertical="center" wrapText="1"/>
    </xf>
    <xf numFmtId="0" fontId="12" fillId="5" borderId="6" xfId="0" quotePrefix="1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5" borderId="60" xfId="0" quotePrefix="1" applyFont="1" applyFill="1" applyBorder="1" applyAlignment="1">
      <alignment horizontal="center" vertical="center" wrapText="1"/>
    </xf>
    <xf numFmtId="0" fontId="12" fillId="5" borderId="37" xfId="0" quotePrefix="1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0" fillId="4" borderId="7" xfId="0" quotePrefix="1" applyFont="1" applyFill="1" applyBorder="1" applyAlignment="1">
      <alignment horizontal="center" vertical="center" wrapText="1"/>
    </xf>
    <xf numFmtId="0" fontId="10" fillId="4" borderId="5" xfId="0" quotePrefix="1" applyFont="1" applyFill="1" applyBorder="1" applyAlignment="1">
      <alignment horizontal="center" vertical="center" wrapText="1"/>
    </xf>
    <xf numFmtId="0" fontId="10" fillId="4" borderId="30" xfId="0" quotePrefix="1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4" borderId="65" xfId="0" quotePrefix="1" applyFont="1" applyFill="1" applyBorder="1" applyAlignment="1">
      <alignment horizontal="center" vertical="center" wrapText="1"/>
    </xf>
    <xf numFmtId="0" fontId="10" fillId="4" borderId="2" xfId="0" quotePrefix="1" applyFont="1" applyFill="1" applyBorder="1" applyAlignment="1">
      <alignment horizontal="center" vertical="center" wrapText="1"/>
    </xf>
    <xf numFmtId="0" fontId="10" fillId="4" borderId="68" xfId="0" quotePrefix="1" applyFont="1" applyFill="1" applyBorder="1" applyAlignment="1">
      <alignment horizontal="center" vertical="center"/>
    </xf>
    <xf numFmtId="0" fontId="10" fillId="4" borderId="69" xfId="0" quotePrefix="1" applyFont="1" applyFill="1" applyBorder="1" applyAlignment="1">
      <alignment horizontal="right" vertical="center"/>
    </xf>
    <xf numFmtId="178" fontId="14" fillId="2" borderId="70" xfId="0" applyNumberFormat="1" applyFont="1" applyFill="1" applyBorder="1" applyAlignment="1">
      <alignment horizontal="right" vertical="center"/>
    </xf>
    <xf numFmtId="178" fontId="14" fillId="2" borderId="71" xfId="0" applyNumberFormat="1" applyFont="1" applyFill="1" applyBorder="1" applyAlignment="1">
      <alignment horizontal="right" vertical="center"/>
    </xf>
    <xf numFmtId="178" fontId="6" fillId="0" borderId="71" xfId="0" applyNumberFormat="1" applyFont="1" applyBorder="1" applyAlignment="1" applyProtection="1">
      <alignment horizontal="right" vertical="center"/>
      <protection locked="0"/>
    </xf>
    <xf numFmtId="178" fontId="6" fillId="0" borderId="72" xfId="0" applyNumberFormat="1" applyFont="1" applyBorder="1" applyAlignment="1" applyProtection="1">
      <alignment horizontal="right" vertical="center"/>
      <protection locked="0"/>
    </xf>
    <xf numFmtId="178" fontId="10" fillId="2" borderId="0" xfId="0" applyNumberFormat="1" applyFont="1" applyFill="1" applyBorder="1"/>
    <xf numFmtId="179" fontId="6" fillId="0" borderId="0" xfId="0" applyNumberFormat="1" applyFont="1" applyFill="1" applyBorder="1" applyAlignment="1" applyProtection="1">
      <alignment horizontal="right" vertical="top" wrapText="1" readingOrder="1"/>
      <protection locked="0"/>
    </xf>
  </cellXfs>
  <cellStyles count="3">
    <cellStyle name="桁区切り" xfId="1" builtinId="6"/>
    <cellStyle name="標準" xfId="0" builtinId="0"/>
    <cellStyle name="標準_30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7"/>
  <sheetViews>
    <sheetView showGridLines="0" topLeftCell="A40" zoomScaleNormal="100" zoomScaleSheetLayoutView="55" workbookViewId="0">
      <selection activeCell="E68" sqref="E68"/>
    </sheetView>
  </sheetViews>
  <sheetFormatPr defaultRowHeight="12"/>
  <cols>
    <col min="1" max="1" width="5" style="1" customWidth="1"/>
    <col min="2" max="3" width="6.75" style="1" customWidth="1"/>
    <col min="4" max="18" width="10.625" style="1" customWidth="1"/>
    <col min="19" max="16384" width="9" style="1"/>
  </cols>
  <sheetData>
    <row r="1" spans="2:20" ht="12" customHeight="1"/>
    <row r="2" spans="2:20" ht="15" customHeight="1">
      <c r="B2" s="12" t="s">
        <v>11</v>
      </c>
      <c r="C2" s="2"/>
    </row>
    <row r="3" spans="2:20" ht="12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2" customHeight="1">
      <c r="B4" s="18"/>
      <c r="C4" s="18"/>
      <c r="R4" s="68" t="s">
        <v>45</v>
      </c>
    </row>
    <row r="5" spans="2:20" ht="12" customHeight="1">
      <c r="B5" s="163" t="s">
        <v>0</v>
      </c>
      <c r="C5" s="164"/>
      <c r="D5" s="179" t="s">
        <v>4</v>
      </c>
      <c r="E5" s="161" t="s">
        <v>10</v>
      </c>
      <c r="F5" s="161" t="s">
        <v>5</v>
      </c>
      <c r="G5" s="161" t="s">
        <v>14</v>
      </c>
      <c r="H5" s="182" t="s">
        <v>8</v>
      </c>
      <c r="I5" s="172" t="s">
        <v>46</v>
      </c>
      <c r="J5" s="172" t="s">
        <v>13</v>
      </c>
      <c r="K5" s="161" t="s">
        <v>9</v>
      </c>
      <c r="L5" s="172" t="s">
        <v>6</v>
      </c>
      <c r="M5" s="172" t="s">
        <v>16</v>
      </c>
      <c r="N5" s="172" t="s">
        <v>7</v>
      </c>
      <c r="O5" s="161" t="s">
        <v>15</v>
      </c>
      <c r="P5" s="172" t="s">
        <v>2</v>
      </c>
      <c r="Q5" s="172" t="s">
        <v>17</v>
      </c>
      <c r="R5" s="157" t="s">
        <v>35</v>
      </c>
    </row>
    <row r="6" spans="2:20" ht="27.75" customHeight="1">
      <c r="B6" s="167"/>
      <c r="C6" s="168"/>
      <c r="D6" s="181"/>
      <c r="E6" s="162"/>
      <c r="F6" s="162"/>
      <c r="G6" s="162"/>
      <c r="H6" s="183"/>
      <c r="I6" s="173"/>
      <c r="J6" s="173"/>
      <c r="K6" s="162"/>
      <c r="L6" s="173"/>
      <c r="M6" s="173"/>
      <c r="N6" s="173"/>
      <c r="O6" s="162"/>
      <c r="P6" s="173"/>
      <c r="Q6" s="173"/>
      <c r="R6" s="158"/>
    </row>
    <row r="7" spans="2:20" ht="13.5" customHeight="1">
      <c r="B7" s="4">
        <v>1997</v>
      </c>
      <c r="C7" s="5">
        <v>9</v>
      </c>
      <c r="D7" s="20">
        <v>3700</v>
      </c>
      <c r="E7" s="21">
        <v>8200</v>
      </c>
      <c r="F7" s="21">
        <v>4000</v>
      </c>
      <c r="G7" s="52">
        <v>2300</v>
      </c>
      <c r="H7" s="64">
        <v>1800</v>
      </c>
      <c r="I7" s="22" t="s">
        <v>1</v>
      </c>
      <c r="J7" s="52">
        <v>11200</v>
      </c>
      <c r="K7" s="52">
        <v>1000</v>
      </c>
      <c r="L7" s="52" t="s">
        <v>1</v>
      </c>
      <c r="M7" s="52">
        <v>8300</v>
      </c>
      <c r="N7" s="64">
        <v>9700</v>
      </c>
      <c r="O7" s="52">
        <v>7400</v>
      </c>
      <c r="P7" s="52">
        <v>7200</v>
      </c>
      <c r="Q7" s="52">
        <v>24200</v>
      </c>
      <c r="R7" s="59">
        <f>SUM(D7:Q7)</f>
        <v>89000</v>
      </c>
    </row>
    <row r="8" spans="2:20" ht="13.5" customHeight="1">
      <c r="B8" s="6">
        <v>1998</v>
      </c>
      <c r="C8" s="7">
        <v>10</v>
      </c>
      <c r="D8" s="28">
        <v>2600</v>
      </c>
      <c r="E8" s="29">
        <v>5400</v>
      </c>
      <c r="F8" s="29">
        <v>2500</v>
      </c>
      <c r="G8" s="54">
        <v>2200</v>
      </c>
      <c r="H8" s="62">
        <v>2000</v>
      </c>
      <c r="I8" s="30" t="s">
        <v>1</v>
      </c>
      <c r="J8" s="54">
        <v>12600</v>
      </c>
      <c r="K8" s="30" t="s">
        <v>1</v>
      </c>
      <c r="L8" s="54" t="s">
        <v>1</v>
      </c>
      <c r="M8" s="54">
        <v>8100</v>
      </c>
      <c r="N8" s="62">
        <v>9800</v>
      </c>
      <c r="O8" s="54">
        <v>5400</v>
      </c>
      <c r="P8" s="54">
        <v>8400</v>
      </c>
      <c r="Q8" s="54">
        <v>23000</v>
      </c>
      <c r="R8" s="61">
        <f t="shared" ref="R8:R24" si="0">SUM(D8:Q8)</f>
        <v>82000</v>
      </c>
    </row>
    <row r="9" spans="2:20" ht="13.5" customHeight="1">
      <c r="B9" s="6">
        <v>1999</v>
      </c>
      <c r="C9" s="7">
        <v>11</v>
      </c>
      <c r="D9" s="51" t="s">
        <v>1</v>
      </c>
      <c r="E9" s="30" t="s">
        <v>1</v>
      </c>
      <c r="F9" s="30" t="s">
        <v>1</v>
      </c>
      <c r="G9" s="54" t="s">
        <v>1</v>
      </c>
      <c r="H9" s="30" t="s">
        <v>1</v>
      </c>
      <c r="I9" s="30" t="s">
        <v>1</v>
      </c>
      <c r="J9" s="30" t="s">
        <v>1</v>
      </c>
      <c r="K9" s="30" t="s">
        <v>1</v>
      </c>
      <c r="L9" s="30" t="s">
        <v>1</v>
      </c>
      <c r="M9" s="30" t="s">
        <v>1</v>
      </c>
      <c r="N9" s="30" t="s">
        <v>1</v>
      </c>
      <c r="O9" s="30" t="s">
        <v>1</v>
      </c>
      <c r="P9" s="30" t="s">
        <v>1</v>
      </c>
      <c r="Q9" s="30" t="s">
        <v>1</v>
      </c>
      <c r="R9" s="31">
        <f t="shared" si="0"/>
        <v>0</v>
      </c>
    </row>
    <row r="10" spans="2:20" ht="13.5" customHeight="1">
      <c r="B10" s="6">
        <v>2000</v>
      </c>
      <c r="C10" s="7">
        <v>12</v>
      </c>
      <c r="D10" s="28">
        <v>1800</v>
      </c>
      <c r="E10" s="29">
        <v>4000</v>
      </c>
      <c r="F10" s="29">
        <v>3100</v>
      </c>
      <c r="G10" s="54">
        <v>3100</v>
      </c>
      <c r="H10" s="62">
        <v>2600</v>
      </c>
      <c r="I10" s="54">
        <v>3000</v>
      </c>
      <c r="J10" s="54">
        <v>11500</v>
      </c>
      <c r="K10" s="30" t="s">
        <v>1</v>
      </c>
      <c r="L10" s="54" t="s">
        <v>1</v>
      </c>
      <c r="M10" s="54">
        <v>9000</v>
      </c>
      <c r="N10" s="62">
        <v>11200</v>
      </c>
      <c r="O10" s="54">
        <v>4100</v>
      </c>
      <c r="P10" s="54">
        <v>6500</v>
      </c>
      <c r="Q10" s="54">
        <v>23200</v>
      </c>
      <c r="R10" s="61">
        <f t="shared" si="0"/>
        <v>83100</v>
      </c>
    </row>
    <row r="11" spans="2:20" ht="13.5" customHeight="1">
      <c r="B11" s="15">
        <v>2001</v>
      </c>
      <c r="C11" s="16">
        <v>13</v>
      </c>
      <c r="D11" s="142">
        <v>1700</v>
      </c>
      <c r="E11" s="143">
        <v>6300</v>
      </c>
      <c r="F11" s="143">
        <v>4400</v>
      </c>
      <c r="G11" s="55">
        <v>3500</v>
      </c>
      <c r="H11" s="144">
        <v>3200</v>
      </c>
      <c r="I11" s="55">
        <v>2400</v>
      </c>
      <c r="J11" s="55">
        <v>15400</v>
      </c>
      <c r="K11" s="27" t="s">
        <v>1</v>
      </c>
      <c r="L11" s="55" t="s">
        <v>1</v>
      </c>
      <c r="M11" s="55">
        <v>8600</v>
      </c>
      <c r="N11" s="144">
        <v>13100</v>
      </c>
      <c r="O11" s="55">
        <v>4500</v>
      </c>
      <c r="P11" s="55">
        <v>4500</v>
      </c>
      <c r="Q11" s="55">
        <v>23300</v>
      </c>
      <c r="R11" s="125">
        <f t="shared" si="0"/>
        <v>90900</v>
      </c>
    </row>
    <row r="12" spans="2:20" ht="13.5" customHeight="1">
      <c r="B12" s="6">
        <v>2002</v>
      </c>
      <c r="C12" s="7">
        <v>14</v>
      </c>
      <c r="D12" s="28">
        <v>1500</v>
      </c>
      <c r="E12" s="29">
        <v>6000</v>
      </c>
      <c r="F12" s="29">
        <v>4800</v>
      </c>
      <c r="G12" s="54">
        <v>2300</v>
      </c>
      <c r="H12" s="62">
        <v>2800</v>
      </c>
      <c r="I12" s="54">
        <v>1800</v>
      </c>
      <c r="J12" s="54">
        <v>14200</v>
      </c>
      <c r="K12" s="54">
        <v>100</v>
      </c>
      <c r="L12" s="54" t="s">
        <v>1</v>
      </c>
      <c r="M12" s="54">
        <v>9400</v>
      </c>
      <c r="N12" s="62">
        <v>12400</v>
      </c>
      <c r="O12" s="54">
        <v>4700</v>
      </c>
      <c r="P12" s="54">
        <v>7400</v>
      </c>
      <c r="Q12" s="54">
        <v>22400</v>
      </c>
      <c r="R12" s="61">
        <f t="shared" si="0"/>
        <v>89800</v>
      </c>
    </row>
    <row r="13" spans="2:20" ht="13.5" customHeight="1">
      <c r="B13" s="6">
        <v>2003</v>
      </c>
      <c r="C13" s="7">
        <v>15</v>
      </c>
      <c r="D13" s="28">
        <v>1200</v>
      </c>
      <c r="E13" s="29">
        <v>5100</v>
      </c>
      <c r="F13" s="29">
        <v>4200</v>
      </c>
      <c r="G13" s="54">
        <v>2200</v>
      </c>
      <c r="H13" s="62">
        <v>2800</v>
      </c>
      <c r="I13" s="54">
        <v>2600</v>
      </c>
      <c r="J13" s="54">
        <v>14100</v>
      </c>
      <c r="K13" s="54">
        <v>100</v>
      </c>
      <c r="L13" s="62">
        <v>1500</v>
      </c>
      <c r="M13" s="54">
        <v>11100</v>
      </c>
      <c r="N13" s="62">
        <v>13200</v>
      </c>
      <c r="O13" s="54">
        <v>4600</v>
      </c>
      <c r="P13" s="54">
        <v>2700</v>
      </c>
      <c r="Q13" s="54">
        <v>23600</v>
      </c>
      <c r="R13" s="61">
        <f t="shared" si="0"/>
        <v>89000</v>
      </c>
    </row>
    <row r="14" spans="2:20" ht="13.5" customHeight="1">
      <c r="B14" s="6">
        <v>2004</v>
      </c>
      <c r="C14" s="7">
        <v>16</v>
      </c>
      <c r="D14" s="30" t="s">
        <v>1</v>
      </c>
      <c r="E14" s="30" t="s">
        <v>1</v>
      </c>
      <c r="F14" s="30" t="s">
        <v>1</v>
      </c>
      <c r="G14" s="54" t="s">
        <v>1</v>
      </c>
      <c r="H14" s="30" t="s">
        <v>1</v>
      </c>
      <c r="I14" s="30" t="s">
        <v>1</v>
      </c>
      <c r="J14" s="30" t="s">
        <v>1</v>
      </c>
      <c r="K14" s="30" t="s">
        <v>1</v>
      </c>
      <c r="L14" s="30" t="s">
        <v>1</v>
      </c>
      <c r="M14" s="30" t="s">
        <v>1</v>
      </c>
      <c r="N14" s="30" t="s">
        <v>1</v>
      </c>
      <c r="O14" s="30" t="s">
        <v>1</v>
      </c>
      <c r="P14" s="30" t="s">
        <v>1</v>
      </c>
      <c r="Q14" s="30" t="s">
        <v>1</v>
      </c>
      <c r="R14" s="31">
        <f t="shared" si="0"/>
        <v>0</v>
      </c>
    </row>
    <row r="15" spans="2:20" ht="13.5" customHeight="1">
      <c r="B15" s="8">
        <v>2005</v>
      </c>
      <c r="C15" s="9">
        <v>17</v>
      </c>
      <c r="D15" s="23">
        <v>1300</v>
      </c>
      <c r="E15" s="24">
        <v>5300</v>
      </c>
      <c r="F15" s="24">
        <v>4000</v>
      </c>
      <c r="G15" s="53">
        <v>2100</v>
      </c>
      <c r="H15" s="63">
        <v>3400</v>
      </c>
      <c r="I15" s="53">
        <v>2200</v>
      </c>
      <c r="J15" s="53">
        <v>13500</v>
      </c>
      <c r="K15" s="53">
        <v>100</v>
      </c>
      <c r="L15" s="53">
        <v>100</v>
      </c>
      <c r="M15" s="53">
        <v>11800</v>
      </c>
      <c r="N15" s="63">
        <v>14500</v>
      </c>
      <c r="O15" s="53">
        <v>4300</v>
      </c>
      <c r="P15" s="53">
        <v>2600</v>
      </c>
      <c r="Q15" s="53">
        <v>19500</v>
      </c>
      <c r="R15" s="60">
        <f t="shared" si="0"/>
        <v>84700</v>
      </c>
    </row>
    <row r="16" spans="2:20" ht="13.5" customHeight="1">
      <c r="B16" s="6">
        <v>2006</v>
      </c>
      <c r="C16" s="7">
        <v>18</v>
      </c>
      <c r="D16" s="105">
        <v>1400</v>
      </c>
      <c r="E16" s="106">
        <v>4100</v>
      </c>
      <c r="F16" s="106">
        <v>4200</v>
      </c>
      <c r="G16" s="107">
        <v>2400</v>
      </c>
      <c r="H16" s="108">
        <v>4000</v>
      </c>
      <c r="I16" s="107">
        <v>2100</v>
      </c>
      <c r="J16" s="107">
        <v>13800</v>
      </c>
      <c r="K16" s="107">
        <v>1400</v>
      </c>
      <c r="L16" s="107">
        <v>100</v>
      </c>
      <c r="M16" s="107">
        <v>12300</v>
      </c>
      <c r="N16" s="108">
        <v>15400</v>
      </c>
      <c r="O16" s="107">
        <v>5500</v>
      </c>
      <c r="P16" s="107">
        <v>2500</v>
      </c>
      <c r="Q16" s="107">
        <v>20500</v>
      </c>
      <c r="R16" s="61">
        <f t="shared" si="0"/>
        <v>89700</v>
      </c>
    </row>
    <row r="17" spans="2:19" ht="13.5" customHeight="1">
      <c r="B17" s="6">
        <v>2007</v>
      </c>
      <c r="C17" s="7">
        <v>19</v>
      </c>
      <c r="D17" s="105">
        <v>1000</v>
      </c>
      <c r="E17" s="106">
        <v>3200</v>
      </c>
      <c r="F17" s="106">
        <v>4600</v>
      </c>
      <c r="G17" s="107">
        <v>2900</v>
      </c>
      <c r="H17" s="108">
        <v>3600</v>
      </c>
      <c r="I17" s="107">
        <v>5500</v>
      </c>
      <c r="J17" s="107">
        <v>14200</v>
      </c>
      <c r="K17" s="107">
        <v>500</v>
      </c>
      <c r="L17" s="107">
        <v>200</v>
      </c>
      <c r="M17" s="107">
        <v>11500</v>
      </c>
      <c r="N17" s="108">
        <v>15400</v>
      </c>
      <c r="O17" s="107">
        <v>5200</v>
      </c>
      <c r="P17" s="107">
        <v>2900</v>
      </c>
      <c r="Q17" s="107">
        <v>20400</v>
      </c>
      <c r="R17" s="61">
        <f t="shared" si="0"/>
        <v>91100</v>
      </c>
    </row>
    <row r="18" spans="2:19" ht="13.5" customHeight="1">
      <c r="B18" s="6">
        <v>2008</v>
      </c>
      <c r="C18" s="7">
        <v>20</v>
      </c>
      <c r="D18" s="105">
        <v>1300</v>
      </c>
      <c r="E18" s="106">
        <v>8300</v>
      </c>
      <c r="F18" s="106">
        <v>6500</v>
      </c>
      <c r="G18" s="107">
        <v>1900</v>
      </c>
      <c r="H18" s="108">
        <v>500</v>
      </c>
      <c r="I18" s="107">
        <v>7900</v>
      </c>
      <c r="J18" s="107">
        <v>11600</v>
      </c>
      <c r="K18" s="107">
        <v>200</v>
      </c>
      <c r="L18" s="107">
        <v>300</v>
      </c>
      <c r="M18" s="107">
        <v>4900</v>
      </c>
      <c r="N18" s="108">
        <v>3300</v>
      </c>
      <c r="O18" s="107">
        <v>5300</v>
      </c>
      <c r="P18" s="107">
        <v>6900</v>
      </c>
      <c r="Q18" s="107">
        <v>19000</v>
      </c>
      <c r="R18" s="61">
        <f t="shared" si="0"/>
        <v>77900</v>
      </c>
    </row>
    <row r="19" spans="2:19" ht="13.5" customHeight="1">
      <c r="B19" s="6">
        <v>2009</v>
      </c>
      <c r="C19" s="7">
        <v>21</v>
      </c>
      <c r="D19" s="105">
        <v>1000</v>
      </c>
      <c r="E19" s="106">
        <v>3300</v>
      </c>
      <c r="F19" s="106">
        <v>4100</v>
      </c>
      <c r="G19" s="107">
        <v>2100</v>
      </c>
      <c r="H19" s="108">
        <v>2800</v>
      </c>
      <c r="I19" s="107">
        <v>5600</v>
      </c>
      <c r="J19" s="107">
        <v>12700</v>
      </c>
      <c r="K19" s="107">
        <v>500</v>
      </c>
      <c r="L19" s="107">
        <v>200</v>
      </c>
      <c r="M19" s="107">
        <v>8200</v>
      </c>
      <c r="N19" s="108">
        <v>10800</v>
      </c>
      <c r="O19" s="107">
        <v>4200</v>
      </c>
      <c r="P19" s="107">
        <v>1900</v>
      </c>
      <c r="Q19" s="107">
        <v>20200</v>
      </c>
      <c r="R19" s="61">
        <f t="shared" si="0"/>
        <v>77600</v>
      </c>
    </row>
    <row r="20" spans="2:19" ht="13.5" customHeight="1">
      <c r="B20" s="6">
        <v>2010</v>
      </c>
      <c r="C20" s="7">
        <v>22</v>
      </c>
      <c r="D20" s="111">
        <v>650</v>
      </c>
      <c r="E20" s="106">
        <v>7450</v>
      </c>
      <c r="F20" s="106">
        <v>5250</v>
      </c>
      <c r="G20" s="107">
        <v>2200</v>
      </c>
      <c r="H20" s="112">
        <v>1050</v>
      </c>
      <c r="I20" s="107">
        <v>9300</v>
      </c>
      <c r="J20" s="107">
        <v>10300</v>
      </c>
      <c r="K20" s="113">
        <v>4500</v>
      </c>
      <c r="L20" s="114">
        <v>500</v>
      </c>
      <c r="M20" s="107">
        <v>5800</v>
      </c>
      <c r="N20" s="108">
        <v>5800</v>
      </c>
      <c r="O20" s="107">
        <v>2950</v>
      </c>
      <c r="P20" s="107">
        <v>9250</v>
      </c>
      <c r="Q20" s="107">
        <v>18900</v>
      </c>
      <c r="R20" s="61">
        <f t="shared" si="0"/>
        <v>83900</v>
      </c>
    </row>
    <row r="21" spans="2:19" ht="13.5" customHeight="1">
      <c r="B21" s="15">
        <v>2011</v>
      </c>
      <c r="C21" s="16">
        <v>23</v>
      </c>
      <c r="D21" s="121" t="s">
        <v>1</v>
      </c>
      <c r="E21" s="145">
        <v>2650</v>
      </c>
      <c r="F21" s="146">
        <v>3300</v>
      </c>
      <c r="G21" s="123">
        <v>5050</v>
      </c>
      <c r="H21" s="122" t="s">
        <v>1</v>
      </c>
      <c r="I21" s="123">
        <v>3050</v>
      </c>
      <c r="J21" s="123">
        <v>16200</v>
      </c>
      <c r="K21" s="122" t="s">
        <v>1</v>
      </c>
      <c r="L21" s="122" t="s">
        <v>1</v>
      </c>
      <c r="M21" s="123">
        <v>6250</v>
      </c>
      <c r="N21" s="124">
        <v>7100</v>
      </c>
      <c r="O21" s="123">
        <v>12550</v>
      </c>
      <c r="P21" s="123">
        <v>6100</v>
      </c>
      <c r="Q21" s="123">
        <v>15900</v>
      </c>
      <c r="R21" s="125">
        <f t="shared" si="0"/>
        <v>78150</v>
      </c>
    </row>
    <row r="22" spans="2:19" ht="13.5" customHeight="1">
      <c r="B22" s="6">
        <v>2012</v>
      </c>
      <c r="C22" s="7">
        <v>24</v>
      </c>
      <c r="D22" s="111">
        <v>600</v>
      </c>
      <c r="E22" s="106">
        <v>3700</v>
      </c>
      <c r="F22" s="106">
        <v>2700</v>
      </c>
      <c r="G22" s="107">
        <v>4200</v>
      </c>
      <c r="H22" s="112">
        <v>3000</v>
      </c>
      <c r="I22" s="107">
        <v>3100</v>
      </c>
      <c r="J22" s="107">
        <v>19700</v>
      </c>
      <c r="K22" s="117">
        <v>100</v>
      </c>
      <c r="L22" s="114" t="s">
        <v>1</v>
      </c>
      <c r="M22" s="107">
        <v>8400</v>
      </c>
      <c r="N22" s="108">
        <v>7100</v>
      </c>
      <c r="O22" s="114">
        <v>2000</v>
      </c>
      <c r="P22" s="107">
        <v>3000</v>
      </c>
      <c r="Q22" s="107">
        <v>17700</v>
      </c>
      <c r="R22" s="61">
        <f t="shared" si="0"/>
        <v>75300</v>
      </c>
    </row>
    <row r="23" spans="2:19" ht="13.5" customHeight="1">
      <c r="B23" s="6">
        <v>2013</v>
      </c>
      <c r="C23" s="7">
        <v>25</v>
      </c>
      <c r="D23" s="115" t="s">
        <v>1</v>
      </c>
      <c r="E23" s="138">
        <v>2600</v>
      </c>
      <c r="F23" s="138">
        <v>3000</v>
      </c>
      <c r="G23" s="107">
        <v>3300</v>
      </c>
      <c r="H23" s="112">
        <v>2700</v>
      </c>
      <c r="I23" s="107">
        <v>3200</v>
      </c>
      <c r="J23" s="107">
        <v>19500</v>
      </c>
      <c r="K23" s="114" t="s">
        <v>1</v>
      </c>
      <c r="L23" s="114" t="s">
        <v>1</v>
      </c>
      <c r="M23" s="107">
        <v>8100</v>
      </c>
      <c r="N23" s="108">
        <v>6800</v>
      </c>
      <c r="O23" s="114">
        <v>2300</v>
      </c>
      <c r="P23" s="107">
        <v>4000</v>
      </c>
      <c r="Q23" s="107">
        <v>18600</v>
      </c>
      <c r="R23" s="61">
        <f t="shared" si="0"/>
        <v>74100</v>
      </c>
    </row>
    <row r="24" spans="2:19" ht="13.5" customHeight="1">
      <c r="B24" s="6">
        <v>2014</v>
      </c>
      <c r="C24" s="7">
        <v>26</v>
      </c>
      <c r="D24" s="115" t="s">
        <v>1</v>
      </c>
      <c r="E24" s="116" t="s">
        <v>1</v>
      </c>
      <c r="F24" s="116" t="s">
        <v>1</v>
      </c>
      <c r="G24" s="107">
        <v>3600</v>
      </c>
      <c r="H24" s="114" t="s">
        <v>1</v>
      </c>
      <c r="I24" s="114" t="s">
        <v>1</v>
      </c>
      <c r="J24" s="107">
        <v>21400</v>
      </c>
      <c r="K24" s="114" t="s">
        <v>1</v>
      </c>
      <c r="L24" s="114" t="s">
        <v>1</v>
      </c>
      <c r="M24" s="107">
        <v>8800</v>
      </c>
      <c r="N24" s="108">
        <v>6800</v>
      </c>
      <c r="O24" s="114" t="s">
        <v>1</v>
      </c>
      <c r="P24" s="107">
        <v>18200</v>
      </c>
      <c r="Q24" s="107">
        <v>15600</v>
      </c>
      <c r="R24" s="61">
        <f t="shared" si="0"/>
        <v>74400</v>
      </c>
    </row>
    <row r="25" spans="2:19" ht="13.5" customHeight="1">
      <c r="B25" s="8">
        <v>2015</v>
      </c>
      <c r="C25" s="9">
        <v>27</v>
      </c>
      <c r="D25" s="118" t="s">
        <v>1</v>
      </c>
      <c r="E25" s="140" t="s">
        <v>1</v>
      </c>
      <c r="F25" s="140" t="s">
        <v>1</v>
      </c>
      <c r="G25" s="109">
        <v>1800</v>
      </c>
      <c r="H25" s="119" t="s">
        <v>1</v>
      </c>
      <c r="I25" s="119" t="s">
        <v>1</v>
      </c>
      <c r="J25" s="109">
        <v>25800</v>
      </c>
      <c r="K25" s="119" t="s">
        <v>1</v>
      </c>
      <c r="L25" s="119" t="s">
        <v>1</v>
      </c>
      <c r="M25" s="109">
        <v>8600</v>
      </c>
      <c r="N25" s="110">
        <v>6200</v>
      </c>
      <c r="O25" s="119" t="s">
        <v>1</v>
      </c>
      <c r="P25" s="109">
        <v>16200</v>
      </c>
      <c r="Q25" s="109">
        <v>16600</v>
      </c>
      <c r="R25" s="141">
        <f>SUM(D25:Q25)</f>
        <v>75200</v>
      </c>
    </row>
    <row r="26" spans="2:19" s="41" customFormat="1" ht="13.5" customHeight="1">
      <c r="B26" s="6">
        <v>2016</v>
      </c>
      <c r="C26" s="7">
        <v>28</v>
      </c>
      <c r="D26" s="130" t="s">
        <v>1</v>
      </c>
      <c r="E26" s="116" t="s">
        <v>1</v>
      </c>
      <c r="F26" s="116" t="s">
        <v>1</v>
      </c>
      <c r="G26" s="116" t="s">
        <v>1</v>
      </c>
      <c r="H26" s="116" t="s">
        <v>1</v>
      </c>
      <c r="I26" s="114">
        <v>3900</v>
      </c>
      <c r="J26" s="107">
        <v>21900</v>
      </c>
      <c r="K26" s="116" t="s">
        <v>1</v>
      </c>
      <c r="L26" s="116" t="s">
        <v>1</v>
      </c>
      <c r="M26" s="107">
        <v>8100</v>
      </c>
      <c r="N26" s="108">
        <v>7100</v>
      </c>
      <c r="O26" s="114">
        <v>4000</v>
      </c>
      <c r="P26" s="107">
        <v>11000</v>
      </c>
      <c r="Q26" s="107">
        <v>17200</v>
      </c>
      <c r="R26" s="127">
        <f>SUM(D26:Q26)</f>
        <v>73200</v>
      </c>
    </row>
    <row r="27" spans="2:19" s="41" customFormat="1" ht="13.5" customHeight="1">
      <c r="B27" s="6">
        <v>2017</v>
      </c>
      <c r="C27" s="7">
        <v>29</v>
      </c>
      <c r="D27" s="130" t="s">
        <v>1</v>
      </c>
      <c r="E27" s="116" t="s">
        <v>1</v>
      </c>
      <c r="F27" s="116" t="s">
        <v>1</v>
      </c>
      <c r="G27" s="116" t="s">
        <v>1</v>
      </c>
      <c r="H27" s="116" t="s">
        <v>1</v>
      </c>
      <c r="I27" s="114">
        <v>3700</v>
      </c>
      <c r="J27" s="107">
        <v>21700</v>
      </c>
      <c r="K27" s="116" t="s">
        <v>1</v>
      </c>
      <c r="L27" s="116" t="s">
        <v>1</v>
      </c>
      <c r="M27" s="107">
        <v>8200</v>
      </c>
      <c r="N27" s="108">
        <v>7500</v>
      </c>
      <c r="O27" s="114">
        <v>3700</v>
      </c>
      <c r="P27" s="107">
        <v>8800</v>
      </c>
      <c r="Q27" s="107">
        <v>17400</v>
      </c>
      <c r="R27" s="127">
        <v>71000</v>
      </c>
    </row>
    <row r="28" spans="2:19" s="41" customFormat="1" ht="13.5" customHeight="1">
      <c r="B28" s="6">
        <v>2018</v>
      </c>
      <c r="C28" s="7">
        <v>30</v>
      </c>
      <c r="D28" s="130" t="s">
        <v>1</v>
      </c>
      <c r="E28" s="116" t="s">
        <v>1</v>
      </c>
      <c r="F28" s="116" t="s">
        <v>1</v>
      </c>
      <c r="G28" s="116" t="s">
        <v>1</v>
      </c>
      <c r="H28" s="116" t="s">
        <v>1</v>
      </c>
      <c r="I28" s="116" t="s">
        <v>1</v>
      </c>
      <c r="J28" s="107">
        <v>25300</v>
      </c>
      <c r="K28" s="116" t="s">
        <v>1</v>
      </c>
      <c r="L28" s="116" t="s">
        <v>1</v>
      </c>
      <c r="M28" s="107">
        <v>8100</v>
      </c>
      <c r="N28" s="108">
        <v>8400</v>
      </c>
      <c r="O28" s="114">
        <v>3900</v>
      </c>
      <c r="P28" s="107">
        <v>14700</v>
      </c>
      <c r="Q28" s="107">
        <v>17500</v>
      </c>
      <c r="R28" s="127">
        <v>77900</v>
      </c>
    </row>
    <row r="29" spans="2:19" s="41" customFormat="1" ht="13.5" customHeight="1">
      <c r="B29" s="6">
        <v>2019</v>
      </c>
      <c r="C29" s="7" t="s">
        <v>56</v>
      </c>
      <c r="D29" s="130" t="s">
        <v>1</v>
      </c>
      <c r="E29" s="116" t="s">
        <v>1</v>
      </c>
      <c r="F29" s="116" t="s">
        <v>1</v>
      </c>
      <c r="G29" s="116" t="s">
        <v>1</v>
      </c>
      <c r="H29" s="116" t="s">
        <v>1</v>
      </c>
      <c r="I29" s="116" t="s">
        <v>1</v>
      </c>
      <c r="J29" s="107">
        <v>25700</v>
      </c>
      <c r="K29" s="116" t="s">
        <v>1</v>
      </c>
      <c r="L29" s="116" t="s">
        <v>1</v>
      </c>
      <c r="M29" s="107">
        <v>8300</v>
      </c>
      <c r="N29" s="108">
        <v>9900</v>
      </c>
      <c r="O29" s="116" t="s">
        <v>1</v>
      </c>
      <c r="P29" s="107">
        <v>18600</v>
      </c>
      <c r="Q29" s="107">
        <v>19400</v>
      </c>
      <c r="R29" s="127">
        <v>81900</v>
      </c>
    </row>
    <row r="30" spans="2:19" s="41" customFormat="1" ht="13.5" customHeight="1">
      <c r="B30" s="8">
        <v>2020</v>
      </c>
      <c r="C30" s="9">
        <v>2</v>
      </c>
      <c r="D30" s="139" t="s">
        <v>1</v>
      </c>
      <c r="E30" s="140" t="s">
        <v>1</v>
      </c>
      <c r="F30" s="140" t="s">
        <v>1</v>
      </c>
      <c r="G30" s="140" t="s">
        <v>1</v>
      </c>
      <c r="H30" s="140" t="s">
        <v>1</v>
      </c>
      <c r="I30" s="140" t="s">
        <v>1</v>
      </c>
      <c r="J30" s="109">
        <v>21700</v>
      </c>
      <c r="K30" s="140" t="s">
        <v>1</v>
      </c>
      <c r="L30" s="140" t="s">
        <v>1</v>
      </c>
      <c r="M30" s="109">
        <v>6700</v>
      </c>
      <c r="N30" s="110">
        <v>7000</v>
      </c>
      <c r="O30" s="140" t="s">
        <v>1</v>
      </c>
      <c r="P30" s="109">
        <v>17400</v>
      </c>
      <c r="Q30" s="109">
        <v>21900</v>
      </c>
      <c r="R30" s="141">
        <v>74700</v>
      </c>
    </row>
    <row r="31" spans="2:19" s="41" customFormat="1" ht="13.5" customHeight="1">
      <c r="B31" s="8">
        <v>2021</v>
      </c>
      <c r="C31" s="9">
        <v>3</v>
      </c>
      <c r="D31" s="139">
        <v>200</v>
      </c>
      <c r="E31" s="140">
        <v>1800</v>
      </c>
      <c r="F31" s="140">
        <v>2500</v>
      </c>
      <c r="G31" s="140">
        <v>2000</v>
      </c>
      <c r="H31" s="140">
        <v>3000</v>
      </c>
      <c r="I31" s="140" t="s">
        <v>1</v>
      </c>
      <c r="J31" s="109">
        <v>24700</v>
      </c>
      <c r="K31" s="140">
        <v>1000</v>
      </c>
      <c r="L31" s="140">
        <v>200</v>
      </c>
      <c r="M31" s="109">
        <v>7400</v>
      </c>
      <c r="N31" s="110">
        <v>9000</v>
      </c>
      <c r="O31" s="140">
        <v>5200</v>
      </c>
      <c r="P31" s="109">
        <f>R31-Q31-O31-N31-M31-L31-K31-J31-H31-G31-F31-E31-D31</f>
        <v>4700</v>
      </c>
      <c r="Q31" s="109">
        <v>21100</v>
      </c>
      <c r="R31" s="141">
        <v>82800</v>
      </c>
      <c r="S31" s="205"/>
    </row>
    <row r="32" spans="2:19" ht="15" customHeight="1">
      <c r="B32" s="159" t="s">
        <v>43</v>
      </c>
      <c r="C32" s="160"/>
      <c r="D32" s="131" t="s">
        <v>1</v>
      </c>
      <c r="E32" s="128" t="s">
        <v>1</v>
      </c>
      <c r="F32" s="128" t="s">
        <v>1</v>
      </c>
      <c r="G32" s="128" t="s">
        <v>1</v>
      </c>
      <c r="H32" s="129" t="s">
        <v>1</v>
      </c>
      <c r="I32" s="129" t="s">
        <v>1</v>
      </c>
      <c r="J32" s="93">
        <f>J31/J30</f>
        <v>1.1382488479262673</v>
      </c>
      <c r="K32" s="128" t="s">
        <v>1</v>
      </c>
      <c r="L32" s="129" t="s">
        <v>1</v>
      </c>
      <c r="M32" s="93">
        <f t="shared" ref="M32:N32" si="1">M31/M30</f>
        <v>1.1044776119402986</v>
      </c>
      <c r="N32" s="93">
        <f t="shared" si="1"/>
        <v>1.2857142857142858</v>
      </c>
      <c r="O32" s="129" t="s">
        <v>1</v>
      </c>
      <c r="P32" s="93">
        <f t="shared" ref="P32:R32" si="2">P31/P30</f>
        <v>0.27011494252873564</v>
      </c>
      <c r="Q32" s="93">
        <f t="shared" si="2"/>
        <v>0.9634703196347032</v>
      </c>
      <c r="R32" s="126">
        <f t="shared" si="2"/>
        <v>1.1084337349397591</v>
      </c>
    </row>
    <row r="33" spans="2:20" ht="12" customHeight="1">
      <c r="B33" s="19" t="s">
        <v>3</v>
      </c>
      <c r="C33" s="19"/>
      <c r="D33" s="19"/>
      <c r="E33" s="19"/>
      <c r="F33" s="19"/>
      <c r="G33" s="19"/>
      <c r="K33" s="19"/>
      <c r="P33" s="104"/>
    </row>
    <row r="34" spans="2:20" ht="12" customHeight="1">
      <c r="B34" s="13" t="s">
        <v>55</v>
      </c>
      <c r="C34" s="13"/>
      <c r="D34" s="13"/>
      <c r="E34" s="13"/>
      <c r="F34" s="13"/>
      <c r="G34" s="13"/>
      <c r="K34" s="13"/>
      <c r="P34" s="104"/>
    </row>
    <row r="35" spans="2:20" ht="12" customHeight="1">
      <c r="C35" s="13"/>
      <c r="D35" s="13"/>
      <c r="E35" s="13"/>
      <c r="F35" s="13"/>
      <c r="G35" s="13"/>
      <c r="I35" s="32"/>
      <c r="K35" s="13"/>
    </row>
    <row r="36" spans="2:20" ht="12" customHeight="1">
      <c r="B36" s="13"/>
      <c r="C36" s="13"/>
      <c r="D36" s="13"/>
      <c r="E36" s="13"/>
      <c r="F36" s="13"/>
      <c r="G36" s="13"/>
      <c r="I36" s="32"/>
      <c r="K36" s="13"/>
    </row>
    <row r="37" spans="2:20" ht="12" customHeight="1">
      <c r="B37" s="13"/>
      <c r="C37" s="13"/>
      <c r="D37" s="13"/>
      <c r="E37" s="13"/>
      <c r="F37" s="13"/>
      <c r="G37" s="13"/>
      <c r="K37" s="13"/>
    </row>
    <row r="38" spans="2:20" ht="15" customHeight="1">
      <c r="B38" s="12" t="s">
        <v>12</v>
      </c>
      <c r="C38" s="2"/>
    </row>
    <row r="39" spans="2:20" ht="12" customHeight="1">
      <c r="B39" s="10"/>
      <c r="C39" s="14"/>
      <c r="D39" s="14"/>
      <c r="E39" s="14"/>
      <c r="F39" s="14"/>
      <c r="G39" s="14"/>
      <c r="K39" s="14"/>
    </row>
    <row r="40" spans="2:20" ht="12" customHeight="1">
      <c r="B40" s="11"/>
      <c r="C40" s="11"/>
      <c r="D40" s="11"/>
      <c r="E40" s="11"/>
      <c r="F40" s="11"/>
      <c r="G40" s="11"/>
      <c r="K40" s="11"/>
      <c r="Q40" s="68" t="s">
        <v>45</v>
      </c>
    </row>
    <row r="41" spans="2:20" ht="12" customHeight="1">
      <c r="B41" s="163" t="s">
        <v>0</v>
      </c>
      <c r="C41" s="164"/>
      <c r="D41" s="179" t="s">
        <v>19</v>
      </c>
      <c r="E41" s="172" t="s">
        <v>20</v>
      </c>
      <c r="F41" s="34"/>
      <c r="G41" s="34"/>
      <c r="H41" s="34"/>
      <c r="I41" s="34"/>
      <c r="J41" s="34"/>
      <c r="K41" s="34"/>
      <c r="L41" s="34"/>
      <c r="M41" s="34"/>
      <c r="N41" s="36"/>
      <c r="O41" s="37"/>
      <c r="P41" s="38" t="s">
        <v>29</v>
      </c>
      <c r="Q41" s="157" t="s">
        <v>18</v>
      </c>
      <c r="S41" s="42"/>
      <c r="T41" s="43"/>
    </row>
    <row r="42" spans="2:20" ht="12" customHeight="1">
      <c r="B42" s="165"/>
      <c r="C42" s="166"/>
      <c r="D42" s="180"/>
      <c r="E42" s="176"/>
      <c r="F42" s="169" t="s">
        <v>31</v>
      </c>
      <c r="G42" s="169" t="s">
        <v>32</v>
      </c>
      <c r="H42" s="169" t="s">
        <v>22</v>
      </c>
      <c r="I42" s="175" t="s">
        <v>21</v>
      </c>
      <c r="J42" s="39"/>
      <c r="K42" s="40"/>
      <c r="L42" s="169" t="s">
        <v>25</v>
      </c>
      <c r="M42" s="169" t="s">
        <v>26</v>
      </c>
      <c r="N42" s="169" t="s">
        <v>27</v>
      </c>
      <c r="O42" s="169" t="s">
        <v>30</v>
      </c>
      <c r="P42" s="170" t="s">
        <v>28</v>
      </c>
      <c r="Q42" s="174"/>
      <c r="S42" s="42"/>
      <c r="T42" s="43"/>
    </row>
    <row r="43" spans="2:20" ht="25.5" customHeight="1">
      <c r="B43" s="165"/>
      <c r="C43" s="166"/>
      <c r="D43" s="180"/>
      <c r="E43" s="162"/>
      <c r="F43" s="162"/>
      <c r="G43" s="162"/>
      <c r="H43" s="162"/>
      <c r="I43" s="173"/>
      <c r="J43" s="33" t="s">
        <v>23</v>
      </c>
      <c r="K43" s="17" t="s">
        <v>24</v>
      </c>
      <c r="L43" s="162"/>
      <c r="M43" s="162"/>
      <c r="N43" s="162"/>
      <c r="O43" s="162"/>
      <c r="P43" s="171"/>
      <c r="Q43" s="158"/>
      <c r="S43" s="42"/>
      <c r="T43" s="43"/>
    </row>
    <row r="44" spans="2:20" ht="13.5" customHeight="1">
      <c r="B44" s="4">
        <v>1997</v>
      </c>
      <c r="C44" s="5">
        <v>9</v>
      </c>
      <c r="D44" s="49">
        <v>21500</v>
      </c>
      <c r="E44" s="22">
        <f>SUM(F44:O44)</f>
        <v>43300</v>
      </c>
      <c r="F44" s="22">
        <v>2300</v>
      </c>
      <c r="G44" s="22" t="s">
        <v>1</v>
      </c>
      <c r="H44" s="52">
        <v>7300</v>
      </c>
      <c r="I44" s="52">
        <v>21100</v>
      </c>
      <c r="J44" s="52" t="s">
        <v>1</v>
      </c>
      <c r="K44" s="52" t="s">
        <v>1</v>
      </c>
      <c r="L44" s="52">
        <v>900</v>
      </c>
      <c r="M44" s="52">
        <v>2100</v>
      </c>
      <c r="N44" s="52">
        <v>8300</v>
      </c>
      <c r="O44" s="52">
        <v>1300</v>
      </c>
      <c r="P44" s="52">
        <v>24200</v>
      </c>
      <c r="Q44" s="56">
        <f>D44+E44+P44</f>
        <v>89000</v>
      </c>
      <c r="S44" s="44"/>
      <c r="T44" s="44"/>
    </row>
    <row r="45" spans="2:20" ht="13.5" customHeight="1">
      <c r="B45" s="6">
        <v>1998</v>
      </c>
      <c r="C45" s="7">
        <v>10</v>
      </c>
      <c r="D45" s="51">
        <v>17300</v>
      </c>
      <c r="E45" s="30">
        <f t="shared" ref="E45:E61" si="3">SUM(F45:O45)</f>
        <v>41700</v>
      </c>
      <c r="F45" s="30">
        <v>1400</v>
      </c>
      <c r="G45" s="30" t="s">
        <v>1</v>
      </c>
      <c r="H45" s="54">
        <v>5100</v>
      </c>
      <c r="I45" s="54">
        <v>21800</v>
      </c>
      <c r="J45" s="54" t="s">
        <v>1</v>
      </c>
      <c r="K45" s="54" t="s">
        <v>1</v>
      </c>
      <c r="L45" s="54">
        <v>700</v>
      </c>
      <c r="M45" s="54">
        <v>2500</v>
      </c>
      <c r="N45" s="54">
        <v>8100</v>
      </c>
      <c r="O45" s="54">
        <v>2100</v>
      </c>
      <c r="P45" s="54">
        <v>23000</v>
      </c>
      <c r="Q45" s="58">
        <f t="shared" ref="Q45:Q61" si="4">D45+E45+P45</f>
        <v>82000</v>
      </c>
      <c r="S45" s="44"/>
      <c r="T45" s="44"/>
    </row>
    <row r="46" spans="2:20" ht="13.5" customHeight="1">
      <c r="B46" s="6">
        <v>1999</v>
      </c>
      <c r="C46" s="7">
        <v>11</v>
      </c>
      <c r="D46" s="30" t="s">
        <v>1</v>
      </c>
      <c r="E46" s="30" t="s">
        <v>1</v>
      </c>
      <c r="F46" s="30" t="s">
        <v>1</v>
      </c>
      <c r="G46" s="30" t="s">
        <v>1</v>
      </c>
      <c r="H46" s="30" t="s">
        <v>1</v>
      </c>
      <c r="I46" s="30" t="s">
        <v>1</v>
      </c>
      <c r="J46" s="30" t="s">
        <v>1</v>
      </c>
      <c r="K46" s="30" t="s">
        <v>1</v>
      </c>
      <c r="L46" s="30" t="s">
        <v>1</v>
      </c>
      <c r="M46" s="30" t="s">
        <v>1</v>
      </c>
      <c r="N46" s="30" t="s">
        <v>1</v>
      </c>
      <c r="O46" s="54" t="s">
        <v>1</v>
      </c>
      <c r="P46" s="30" t="s">
        <v>1</v>
      </c>
      <c r="Q46" s="31" t="s">
        <v>1</v>
      </c>
      <c r="S46" s="45"/>
      <c r="T46" s="45"/>
    </row>
    <row r="47" spans="2:20" ht="13.5" customHeight="1">
      <c r="B47" s="6">
        <v>2000</v>
      </c>
      <c r="C47" s="7">
        <v>12</v>
      </c>
      <c r="D47" s="51">
        <v>16100</v>
      </c>
      <c r="E47" s="30">
        <f t="shared" si="3"/>
        <v>43800</v>
      </c>
      <c r="F47" s="30">
        <v>2100</v>
      </c>
      <c r="G47" s="30">
        <v>1100</v>
      </c>
      <c r="H47" s="54">
        <v>4700</v>
      </c>
      <c r="I47" s="54">
        <v>22500</v>
      </c>
      <c r="J47" s="54" t="s">
        <v>1</v>
      </c>
      <c r="K47" s="54" t="s">
        <v>1</v>
      </c>
      <c r="L47" s="30" t="s">
        <v>1</v>
      </c>
      <c r="M47" s="54">
        <v>2500</v>
      </c>
      <c r="N47" s="54">
        <v>9000</v>
      </c>
      <c r="O47" s="54">
        <v>1900</v>
      </c>
      <c r="P47" s="54">
        <v>23200</v>
      </c>
      <c r="Q47" s="58">
        <f t="shared" si="4"/>
        <v>83100</v>
      </c>
      <c r="S47" s="44"/>
      <c r="T47" s="44"/>
    </row>
    <row r="48" spans="2:20" ht="13.5" customHeight="1">
      <c r="B48" s="15">
        <v>2001</v>
      </c>
      <c r="C48" s="16">
        <v>13</v>
      </c>
      <c r="D48" s="26">
        <v>17300</v>
      </c>
      <c r="E48" s="27">
        <f t="shared" si="3"/>
        <v>50300</v>
      </c>
      <c r="F48" s="27">
        <v>3400</v>
      </c>
      <c r="G48" s="27">
        <v>1300</v>
      </c>
      <c r="H48" s="55">
        <v>4100</v>
      </c>
      <c r="I48" s="55">
        <v>26200</v>
      </c>
      <c r="J48" s="55" t="s">
        <v>1</v>
      </c>
      <c r="K48" s="55" t="s">
        <v>1</v>
      </c>
      <c r="L48" s="55">
        <v>1900</v>
      </c>
      <c r="M48" s="55">
        <v>3200</v>
      </c>
      <c r="N48" s="55">
        <v>8600</v>
      </c>
      <c r="O48" s="55">
        <v>1600</v>
      </c>
      <c r="P48" s="55">
        <v>23300</v>
      </c>
      <c r="Q48" s="120">
        <f t="shared" si="4"/>
        <v>90900</v>
      </c>
      <c r="S48" s="44"/>
      <c r="T48" s="44"/>
    </row>
    <row r="49" spans="2:20" ht="13.5" customHeight="1">
      <c r="B49" s="6">
        <v>2002</v>
      </c>
      <c r="C49" s="7">
        <v>14</v>
      </c>
      <c r="D49" s="51">
        <v>17000</v>
      </c>
      <c r="E49" s="30">
        <f t="shared" si="3"/>
        <v>50400</v>
      </c>
      <c r="F49" s="30">
        <v>4200</v>
      </c>
      <c r="G49" s="30">
        <v>1200</v>
      </c>
      <c r="H49" s="54">
        <v>4600</v>
      </c>
      <c r="I49" s="54">
        <v>24900</v>
      </c>
      <c r="J49" s="54" t="s">
        <v>1</v>
      </c>
      <c r="K49" s="54" t="s">
        <v>1</v>
      </c>
      <c r="L49" s="54">
        <v>1700</v>
      </c>
      <c r="M49" s="54">
        <v>2800</v>
      </c>
      <c r="N49" s="54">
        <v>9400</v>
      </c>
      <c r="O49" s="54">
        <v>1600</v>
      </c>
      <c r="P49" s="54">
        <v>22400</v>
      </c>
      <c r="Q49" s="58">
        <f t="shared" si="4"/>
        <v>89800</v>
      </c>
      <c r="S49" s="44"/>
      <c r="T49" s="44"/>
    </row>
    <row r="50" spans="2:20" ht="13.5" customHeight="1">
      <c r="B50" s="6">
        <v>2003</v>
      </c>
      <c r="C50" s="7">
        <v>15</v>
      </c>
      <c r="D50" s="51">
        <v>13900</v>
      </c>
      <c r="E50" s="30">
        <f t="shared" si="3"/>
        <v>51500</v>
      </c>
      <c r="F50" s="30">
        <v>4300</v>
      </c>
      <c r="G50" s="30">
        <v>900</v>
      </c>
      <c r="H50" s="54">
        <v>4700</v>
      </c>
      <c r="I50" s="54">
        <v>26400</v>
      </c>
      <c r="J50" s="54" t="s">
        <v>1</v>
      </c>
      <c r="K50" s="54" t="s">
        <v>1</v>
      </c>
      <c r="L50" s="54">
        <v>500</v>
      </c>
      <c r="M50" s="54">
        <v>2800</v>
      </c>
      <c r="N50" s="54">
        <v>11100</v>
      </c>
      <c r="O50" s="54">
        <v>800</v>
      </c>
      <c r="P50" s="54">
        <v>23600</v>
      </c>
      <c r="Q50" s="58">
        <f t="shared" si="4"/>
        <v>89000</v>
      </c>
      <c r="S50" s="44"/>
      <c r="T50" s="44"/>
    </row>
    <row r="51" spans="2:20" ht="13.5" customHeight="1">
      <c r="B51" s="6">
        <v>2004</v>
      </c>
      <c r="C51" s="7">
        <v>16</v>
      </c>
      <c r="D51" s="30" t="s">
        <v>1</v>
      </c>
      <c r="E51" s="30" t="s">
        <v>1</v>
      </c>
      <c r="F51" s="30" t="s">
        <v>1</v>
      </c>
      <c r="G51" s="30" t="s">
        <v>1</v>
      </c>
      <c r="H51" s="30" t="s">
        <v>1</v>
      </c>
      <c r="I51" s="30" t="s">
        <v>1</v>
      </c>
      <c r="J51" s="30" t="s">
        <v>1</v>
      </c>
      <c r="K51" s="30" t="s">
        <v>1</v>
      </c>
      <c r="L51" s="30" t="s">
        <v>1</v>
      </c>
      <c r="M51" s="30" t="s">
        <v>1</v>
      </c>
      <c r="N51" s="30" t="s">
        <v>1</v>
      </c>
      <c r="O51" s="54" t="s">
        <v>1</v>
      </c>
      <c r="P51" s="30" t="s">
        <v>1</v>
      </c>
      <c r="Q51" s="31" t="s">
        <v>1</v>
      </c>
      <c r="S51" s="45"/>
      <c r="T51" s="45"/>
    </row>
    <row r="52" spans="2:20" ht="13.5" customHeight="1">
      <c r="B52" s="8">
        <v>2005</v>
      </c>
      <c r="C52" s="9">
        <v>17</v>
      </c>
      <c r="D52" s="50">
        <v>8800</v>
      </c>
      <c r="E52" s="25">
        <f t="shared" si="3"/>
        <v>56400</v>
      </c>
      <c r="F52" s="25">
        <v>7000</v>
      </c>
      <c r="G52" s="25">
        <v>500</v>
      </c>
      <c r="H52" s="53">
        <v>4200</v>
      </c>
      <c r="I52" s="53">
        <v>28000</v>
      </c>
      <c r="J52" s="53" t="s">
        <v>1</v>
      </c>
      <c r="K52" s="53" t="s">
        <v>1</v>
      </c>
      <c r="L52" s="53">
        <v>400</v>
      </c>
      <c r="M52" s="53">
        <v>3000</v>
      </c>
      <c r="N52" s="53">
        <v>11800</v>
      </c>
      <c r="O52" s="53">
        <v>1500</v>
      </c>
      <c r="P52" s="53">
        <v>19500</v>
      </c>
      <c r="Q52" s="57">
        <f t="shared" si="4"/>
        <v>84700</v>
      </c>
      <c r="S52" s="44"/>
      <c r="T52" s="44"/>
    </row>
    <row r="53" spans="2:20" ht="13.5" customHeight="1">
      <c r="B53" s="6">
        <v>2006</v>
      </c>
      <c r="C53" s="7">
        <v>18</v>
      </c>
      <c r="D53" s="51">
        <v>8800</v>
      </c>
      <c r="E53" s="30">
        <f t="shared" si="3"/>
        <v>60400</v>
      </c>
      <c r="F53" s="30">
        <v>6600</v>
      </c>
      <c r="G53" s="30">
        <v>600</v>
      </c>
      <c r="H53" s="54">
        <v>5200</v>
      </c>
      <c r="I53" s="54">
        <v>30400</v>
      </c>
      <c r="J53" s="54" t="s">
        <v>1</v>
      </c>
      <c r="K53" s="54" t="s">
        <v>1</v>
      </c>
      <c r="L53" s="54">
        <v>400</v>
      </c>
      <c r="M53" s="54">
        <v>3100</v>
      </c>
      <c r="N53" s="54">
        <v>12300</v>
      </c>
      <c r="O53" s="54">
        <v>1800</v>
      </c>
      <c r="P53" s="54">
        <v>20500</v>
      </c>
      <c r="Q53" s="58">
        <f t="shared" si="4"/>
        <v>89700</v>
      </c>
      <c r="S53" s="44"/>
      <c r="T53" s="44"/>
    </row>
    <row r="54" spans="2:20" ht="13.5" customHeight="1">
      <c r="B54" s="6">
        <v>2007</v>
      </c>
      <c r="C54" s="7">
        <v>19</v>
      </c>
      <c r="D54" s="51">
        <v>12800</v>
      </c>
      <c r="E54" s="30">
        <f t="shared" si="3"/>
        <v>57900</v>
      </c>
      <c r="F54" s="30">
        <v>6300</v>
      </c>
      <c r="G54" s="30">
        <v>500</v>
      </c>
      <c r="H54" s="54">
        <v>4700</v>
      </c>
      <c r="I54" s="54">
        <v>30100</v>
      </c>
      <c r="J54" s="54" t="s">
        <v>1</v>
      </c>
      <c r="K54" s="54" t="s">
        <v>1</v>
      </c>
      <c r="L54" s="54">
        <v>300</v>
      </c>
      <c r="M54" s="54">
        <v>3400</v>
      </c>
      <c r="N54" s="54">
        <v>11500</v>
      </c>
      <c r="O54" s="54">
        <v>1100</v>
      </c>
      <c r="P54" s="54">
        <v>20400</v>
      </c>
      <c r="Q54" s="58">
        <f t="shared" si="4"/>
        <v>91100</v>
      </c>
      <c r="S54" s="44"/>
      <c r="T54" s="44"/>
    </row>
    <row r="55" spans="2:20" ht="13.5" customHeight="1">
      <c r="B55" s="6">
        <v>2008</v>
      </c>
      <c r="C55" s="7">
        <v>20</v>
      </c>
      <c r="D55" s="51">
        <v>11600</v>
      </c>
      <c r="E55" s="30">
        <f t="shared" si="3"/>
        <v>47300</v>
      </c>
      <c r="F55" s="30">
        <v>8500</v>
      </c>
      <c r="G55" s="30">
        <v>50</v>
      </c>
      <c r="H55" s="54">
        <v>2100</v>
      </c>
      <c r="I55" s="54">
        <v>25500</v>
      </c>
      <c r="J55" s="54" t="s">
        <v>1</v>
      </c>
      <c r="K55" s="54" t="s">
        <v>1</v>
      </c>
      <c r="L55" s="54">
        <v>50</v>
      </c>
      <c r="M55" s="54">
        <v>4200</v>
      </c>
      <c r="N55" s="54">
        <v>4900</v>
      </c>
      <c r="O55" s="54">
        <v>2000</v>
      </c>
      <c r="P55" s="54">
        <v>19000</v>
      </c>
      <c r="Q55" s="58">
        <f t="shared" si="4"/>
        <v>77900</v>
      </c>
      <c r="S55" s="44"/>
      <c r="T55" s="44"/>
    </row>
    <row r="56" spans="2:20" ht="13.5" customHeight="1">
      <c r="B56" s="6">
        <v>2009</v>
      </c>
      <c r="C56" s="7">
        <v>21</v>
      </c>
      <c r="D56" s="51">
        <v>12500</v>
      </c>
      <c r="E56" s="30">
        <f t="shared" si="3"/>
        <v>44900</v>
      </c>
      <c r="F56" s="30">
        <v>5600</v>
      </c>
      <c r="G56" s="30">
        <v>500</v>
      </c>
      <c r="H56" s="54">
        <v>3200</v>
      </c>
      <c r="I56" s="54">
        <v>23500</v>
      </c>
      <c r="J56" s="54" t="s">
        <v>1</v>
      </c>
      <c r="K56" s="54" t="s">
        <v>1</v>
      </c>
      <c r="L56" s="54">
        <v>300</v>
      </c>
      <c r="M56" s="54">
        <v>2600</v>
      </c>
      <c r="N56" s="54">
        <v>8200</v>
      </c>
      <c r="O56" s="54">
        <v>1000</v>
      </c>
      <c r="P56" s="54">
        <v>20200</v>
      </c>
      <c r="Q56" s="58">
        <f t="shared" si="4"/>
        <v>77600</v>
      </c>
      <c r="S56" s="44"/>
      <c r="T56" s="44"/>
    </row>
    <row r="57" spans="2:20" ht="13.5" customHeight="1">
      <c r="B57" s="6">
        <v>2010</v>
      </c>
      <c r="C57" s="7">
        <v>22</v>
      </c>
      <c r="D57" s="51">
        <v>8250</v>
      </c>
      <c r="E57" s="30">
        <f t="shared" si="3"/>
        <v>56750</v>
      </c>
      <c r="F57" s="30">
        <v>10100</v>
      </c>
      <c r="G57" s="30">
        <v>150</v>
      </c>
      <c r="H57" s="54">
        <v>4550</v>
      </c>
      <c r="I57" s="54">
        <v>33350</v>
      </c>
      <c r="J57" s="54" t="s">
        <v>1</v>
      </c>
      <c r="K57" s="54" t="s">
        <v>1</v>
      </c>
      <c r="L57" s="54">
        <v>100</v>
      </c>
      <c r="M57" s="54">
        <v>2550</v>
      </c>
      <c r="N57" s="54">
        <v>5800</v>
      </c>
      <c r="O57" s="54">
        <v>150</v>
      </c>
      <c r="P57" s="54">
        <v>18900</v>
      </c>
      <c r="Q57" s="58">
        <f t="shared" si="4"/>
        <v>83900</v>
      </c>
      <c r="S57" s="44"/>
      <c r="T57" s="44"/>
    </row>
    <row r="58" spans="2:20" ht="13.5" customHeight="1">
      <c r="B58" s="15">
        <v>2011</v>
      </c>
      <c r="C58" s="16">
        <v>23</v>
      </c>
      <c r="D58" s="26">
        <v>8850</v>
      </c>
      <c r="E58" s="27">
        <f t="shared" si="3"/>
        <v>87300</v>
      </c>
      <c r="F58" s="27">
        <v>6850</v>
      </c>
      <c r="G58" s="27" t="s">
        <v>1</v>
      </c>
      <c r="H58" s="55">
        <v>2250</v>
      </c>
      <c r="I58" s="55">
        <f>J58+K58</f>
        <v>33900</v>
      </c>
      <c r="J58" s="55">
        <v>2800</v>
      </c>
      <c r="K58" s="55">
        <v>31100</v>
      </c>
      <c r="L58" s="55">
        <v>50</v>
      </c>
      <c r="M58" s="55">
        <v>3350</v>
      </c>
      <c r="N58" s="55">
        <v>6250</v>
      </c>
      <c r="O58" s="55">
        <v>750</v>
      </c>
      <c r="P58" s="55">
        <v>15900</v>
      </c>
      <c r="Q58" s="120">
        <f t="shared" si="4"/>
        <v>112050</v>
      </c>
      <c r="S58" s="44"/>
      <c r="T58" s="44"/>
    </row>
    <row r="59" spans="2:20" ht="13.5" customHeight="1">
      <c r="B59" s="6">
        <v>2012</v>
      </c>
      <c r="C59" s="7">
        <v>24</v>
      </c>
      <c r="D59" s="51">
        <v>9400</v>
      </c>
      <c r="E59" s="30">
        <f t="shared" si="3"/>
        <v>74800</v>
      </c>
      <c r="F59" s="30">
        <v>6400</v>
      </c>
      <c r="G59" s="30">
        <v>100</v>
      </c>
      <c r="H59" s="54">
        <v>3000</v>
      </c>
      <c r="I59" s="54">
        <f t="shared" ref="I59:I68" si="5">J59+K59</f>
        <v>26600</v>
      </c>
      <c r="J59" s="54">
        <v>7200</v>
      </c>
      <c r="K59" s="54">
        <v>19400</v>
      </c>
      <c r="L59" s="54">
        <v>100</v>
      </c>
      <c r="M59" s="54">
        <v>3300</v>
      </c>
      <c r="N59" s="54">
        <v>8400</v>
      </c>
      <c r="O59" s="54">
        <v>300</v>
      </c>
      <c r="P59" s="54">
        <v>17700</v>
      </c>
      <c r="Q59" s="58">
        <f t="shared" si="4"/>
        <v>101900</v>
      </c>
      <c r="S59" s="44"/>
      <c r="T59" s="44"/>
    </row>
    <row r="60" spans="2:20" ht="13.5" customHeight="1">
      <c r="B60" s="6">
        <v>2013</v>
      </c>
      <c r="C60" s="7">
        <v>25</v>
      </c>
      <c r="D60" s="51">
        <v>9900</v>
      </c>
      <c r="E60" s="30">
        <f t="shared" si="3"/>
        <v>70900</v>
      </c>
      <c r="F60" s="30">
        <v>4600</v>
      </c>
      <c r="G60" s="30">
        <v>700</v>
      </c>
      <c r="H60" s="54">
        <v>3400</v>
      </c>
      <c r="I60" s="54">
        <f t="shared" si="5"/>
        <v>25300</v>
      </c>
      <c r="J60" s="54">
        <v>6800</v>
      </c>
      <c r="K60" s="54">
        <v>18500</v>
      </c>
      <c r="L60" s="54">
        <v>100</v>
      </c>
      <c r="M60" s="54">
        <v>3000</v>
      </c>
      <c r="N60" s="54">
        <v>8100</v>
      </c>
      <c r="O60" s="54">
        <v>400</v>
      </c>
      <c r="P60" s="54">
        <v>18600</v>
      </c>
      <c r="Q60" s="58">
        <f t="shared" si="4"/>
        <v>99400</v>
      </c>
      <c r="S60" s="44"/>
      <c r="T60" s="44"/>
    </row>
    <row r="61" spans="2:20" ht="13.5" customHeight="1">
      <c r="B61" s="6">
        <v>2014</v>
      </c>
      <c r="C61" s="7">
        <v>26</v>
      </c>
      <c r="D61" s="51">
        <v>10000</v>
      </c>
      <c r="E61" s="30">
        <f t="shared" si="3"/>
        <v>76700</v>
      </c>
      <c r="F61" s="30">
        <v>4400</v>
      </c>
      <c r="G61" s="30">
        <v>700</v>
      </c>
      <c r="H61" s="54">
        <v>3700</v>
      </c>
      <c r="I61" s="54">
        <f t="shared" si="5"/>
        <v>27900</v>
      </c>
      <c r="J61" s="54">
        <v>6800</v>
      </c>
      <c r="K61" s="54">
        <v>21100</v>
      </c>
      <c r="L61" s="54">
        <v>100</v>
      </c>
      <c r="M61" s="54">
        <v>2800</v>
      </c>
      <c r="N61" s="54">
        <v>8800</v>
      </c>
      <c r="O61" s="54">
        <v>400</v>
      </c>
      <c r="P61" s="54">
        <v>15600</v>
      </c>
      <c r="Q61" s="58">
        <f t="shared" si="4"/>
        <v>102300</v>
      </c>
      <c r="S61" s="44"/>
      <c r="T61" s="44"/>
    </row>
    <row r="62" spans="2:20" ht="13.5" customHeight="1">
      <c r="B62" s="8">
        <v>2015</v>
      </c>
      <c r="C62" s="9">
        <v>27</v>
      </c>
      <c r="D62" s="50">
        <v>6900</v>
      </c>
      <c r="E62" s="25">
        <f t="shared" ref="E62" si="6">SUM(F62:O62)</f>
        <v>83200</v>
      </c>
      <c r="F62" s="25">
        <v>3600</v>
      </c>
      <c r="G62" s="25" t="s">
        <v>1</v>
      </c>
      <c r="H62" s="53">
        <v>3700</v>
      </c>
      <c r="I62" s="53">
        <f t="shared" si="5"/>
        <v>31500</v>
      </c>
      <c r="J62" s="53">
        <v>7100</v>
      </c>
      <c r="K62" s="53">
        <v>24400</v>
      </c>
      <c r="L62" s="53">
        <v>300</v>
      </c>
      <c r="M62" s="53">
        <v>3800</v>
      </c>
      <c r="N62" s="53">
        <v>8600</v>
      </c>
      <c r="O62" s="53">
        <v>200</v>
      </c>
      <c r="P62" s="53">
        <v>16600</v>
      </c>
      <c r="Q62" s="57">
        <f t="shared" ref="Q62:Q68" si="7">D62+E62+P62</f>
        <v>106700</v>
      </c>
      <c r="S62" s="44"/>
      <c r="T62" s="44"/>
    </row>
    <row r="63" spans="2:20" s="41" customFormat="1" ht="13.5" customHeight="1">
      <c r="B63" s="6">
        <v>2016</v>
      </c>
      <c r="C63" s="7">
        <v>28</v>
      </c>
      <c r="D63" s="51">
        <v>7100</v>
      </c>
      <c r="E63" s="30">
        <v>48900</v>
      </c>
      <c r="F63" s="30">
        <v>3000</v>
      </c>
      <c r="G63" s="30">
        <v>100</v>
      </c>
      <c r="H63" s="54">
        <v>4700</v>
      </c>
      <c r="I63" s="54">
        <f t="shared" si="5"/>
        <v>29300</v>
      </c>
      <c r="J63" s="54">
        <v>6400</v>
      </c>
      <c r="K63" s="54">
        <v>22900</v>
      </c>
      <c r="L63" s="54">
        <v>100</v>
      </c>
      <c r="M63" s="54">
        <v>3400</v>
      </c>
      <c r="N63" s="54">
        <v>8100</v>
      </c>
      <c r="O63" s="54">
        <v>200</v>
      </c>
      <c r="P63" s="54">
        <v>17200</v>
      </c>
      <c r="Q63" s="58">
        <f t="shared" si="7"/>
        <v>73200</v>
      </c>
      <c r="S63" s="44"/>
      <c r="T63" s="44"/>
    </row>
    <row r="64" spans="2:20" s="41" customFormat="1" ht="13.5" customHeight="1">
      <c r="B64" s="6">
        <v>2017</v>
      </c>
      <c r="C64" s="7">
        <v>29</v>
      </c>
      <c r="D64" s="134">
        <v>6600</v>
      </c>
      <c r="E64" s="135">
        <v>47000</v>
      </c>
      <c r="F64" s="135">
        <v>2600</v>
      </c>
      <c r="G64" s="135" t="s">
        <v>54</v>
      </c>
      <c r="H64" s="136">
        <v>3800</v>
      </c>
      <c r="I64" s="54">
        <f t="shared" si="5"/>
        <v>29500</v>
      </c>
      <c r="J64" s="136">
        <v>7000</v>
      </c>
      <c r="K64" s="136">
        <v>22500</v>
      </c>
      <c r="L64" s="136" t="s">
        <v>54</v>
      </c>
      <c r="M64" s="136">
        <v>2700</v>
      </c>
      <c r="N64" s="136">
        <v>8200</v>
      </c>
      <c r="O64" s="136">
        <v>200</v>
      </c>
      <c r="P64" s="136">
        <v>17400</v>
      </c>
      <c r="Q64" s="137">
        <f t="shared" si="7"/>
        <v>71000</v>
      </c>
      <c r="S64" s="44"/>
      <c r="T64" s="44"/>
    </row>
    <row r="65" spans="2:20" s="41" customFormat="1" ht="13.5" customHeight="1">
      <c r="B65" s="6">
        <v>2018</v>
      </c>
      <c r="C65" s="7">
        <v>30</v>
      </c>
      <c r="D65" s="134">
        <v>7000</v>
      </c>
      <c r="E65" s="135">
        <v>53400</v>
      </c>
      <c r="F65" s="135">
        <v>3600</v>
      </c>
      <c r="G65" s="135">
        <v>200</v>
      </c>
      <c r="H65" s="136">
        <v>5300</v>
      </c>
      <c r="I65" s="54">
        <f t="shared" si="5"/>
        <v>33100</v>
      </c>
      <c r="J65" s="136">
        <v>7800</v>
      </c>
      <c r="K65" s="136">
        <v>25300</v>
      </c>
      <c r="L65" s="136" t="s">
        <v>54</v>
      </c>
      <c r="M65" s="136">
        <v>2800</v>
      </c>
      <c r="N65" s="136">
        <v>8100</v>
      </c>
      <c r="O65" s="136">
        <v>300</v>
      </c>
      <c r="P65" s="136">
        <v>17500</v>
      </c>
      <c r="Q65" s="137">
        <f t="shared" si="7"/>
        <v>77900</v>
      </c>
      <c r="S65" s="44"/>
      <c r="T65" s="44"/>
    </row>
    <row r="66" spans="2:20" s="41" customFormat="1" ht="13.5" customHeight="1">
      <c r="B66" s="6">
        <v>2019</v>
      </c>
      <c r="C66" s="7" t="s">
        <v>56</v>
      </c>
      <c r="D66" s="134">
        <v>7500</v>
      </c>
      <c r="E66" s="135">
        <v>55000</v>
      </c>
      <c r="F66" s="135">
        <v>2200</v>
      </c>
      <c r="G66" s="135">
        <v>200</v>
      </c>
      <c r="H66" s="136">
        <v>5400</v>
      </c>
      <c r="I66" s="54">
        <f t="shared" si="5"/>
        <v>35700</v>
      </c>
      <c r="J66" s="136">
        <v>9900</v>
      </c>
      <c r="K66" s="136">
        <v>25800</v>
      </c>
      <c r="L66" s="136" t="s">
        <v>54</v>
      </c>
      <c r="M66" s="136">
        <v>2600</v>
      </c>
      <c r="N66" s="136">
        <v>8300</v>
      </c>
      <c r="O66" s="136">
        <v>600</v>
      </c>
      <c r="P66" s="136">
        <v>19400</v>
      </c>
      <c r="Q66" s="137">
        <f t="shared" si="7"/>
        <v>81900</v>
      </c>
      <c r="S66" s="44"/>
      <c r="T66" s="44"/>
    </row>
    <row r="67" spans="2:20" s="41" customFormat="1" ht="13.5" customHeight="1">
      <c r="B67" s="6">
        <v>2020</v>
      </c>
      <c r="C67" s="7">
        <v>2</v>
      </c>
      <c r="D67" s="134">
        <v>6500</v>
      </c>
      <c r="E67" s="135">
        <v>46300</v>
      </c>
      <c r="F67" s="135">
        <v>3100</v>
      </c>
      <c r="G67" s="135">
        <v>100</v>
      </c>
      <c r="H67" s="136">
        <v>4600</v>
      </c>
      <c r="I67" s="54">
        <f t="shared" si="5"/>
        <v>29300</v>
      </c>
      <c r="J67" s="136">
        <v>7200</v>
      </c>
      <c r="K67" s="136">
        <v>22100</v>
      </c>
      <c r="L67" s="136">
        <v>100</v>
      </c>
      <c r="M67" s="136">
        <v>1700</v>
      </c>
      <c r="N67" s="136">
        <v>6700</v>
      </c>
      <c r="O67" s="136">
        <v>700</v>
      </c>
      <c r="P67" s="136">
        <v>21900</v>
      </c>
      <c r="Q67" s="137">
        <f t="shared" si="7"/>
        <v>74700</v>
      </c>
      <c r="S67" s="44"/>
      <c r="T67" s="44"/>
    </row>
    <row r="68" spans="2:20" s="41" customFormat="1" ht="13.5" customHeight="1">
      <c r="B68" s="199">
        <v>2021</v>
      </c>
      <c r="C68" s="200">
        <v>3</v>
      </c>
      <c r="D68" s="201">
        <v>8500</v>
      </c>
      <c r="E68" s="202">
        <v>53200</v>
      </c>
      <c r="F68" s="202">
        <v>3400</v>
      </c>
      <c r="G68" s="202">
        <v>100</v>
      </c>
      <c r="H68" s="203">
        <v>5400</v>
      </c>
      <c r="I68" s="155">
        <f t="shared" si="5"/>
        <v>33500</v>
      </c>
      <c r="J68" s="203">
        <v>9100</v>
      </c>
      <c r="K68" s="203">
        <v>24400</v>
      </c>
      <c r="L68" s="203">
        <v>100</v>
      </c>
      <c r="M68" s="203">
        <v>2200</v>
      </c>
      <c r="N68" s="203">
        <v>7400</v>
      </c>
      <c r="O68" s="203">
        <v>1100</v>
      </c>
      <c r="P68" s="203">
        <v>21100</v>
      </c>
      <c r="Q68" s="204">
        <f t="shared" si="7"/>
        <v>82800</v>
      </c>
      <c r="S68" s="44"/>
      <c r="T68" s="44"/>
    </row>
    <row r="69" spans="2:20" ht="15" customHeight="1">
      <c r="B69" s="177" t="s">
        <v>43</v>
      </c>
      <c r="C69" s="178"/>
      <c r="D69" s="132">
        <f>D68/D67</f>
        <v>1.3076923076923077</v>
      </c>
      <c r="E69" s="133">
        <f t="shared" ref="E69:G69" si="8">E68/E67</f>
        <v>1.1490280777537798</v>
      </c>
      <c r="F69" s="133">
        <f t="shared" si="8"/>
        <v>1.096774193548387</v>
      </c>
      <c r="G69" s="133">
        <f t="shared" si="8"/>
        <v>1</v>
      </c>
      <c r="H69" s="133">
        <f t="shared" ref="H69:L69" si="9">H68/H67</f>
        <v>1.173913043478261</v>
      </c>
      <c r="I69" s="133">
        <f t="shared" si="9"/>
        <v>1.1433447098976108</v>
      </c>
      <c r="J69" s="133">
        <f t="shared" si="9"/>
        <v>1.2638888888888888</v>
      </c>
      <c r="K69" s="133">
        <f t="shared" si="9"/>
        <v>1.1040723981900453</v>
      </c>
      <c r="L69" s="133">
        <f t="shared" si="9"/>
        <v>1</v>
      </c>
      <c r="M69" s="133">
        <f t="shared" ref="M69:Q69" si="10">M68/M67</f>
        <v>1.2941176470588236</v>
      </c>
      <c r="N69" s="133">
        <f t="shared" si="10"/>
        <v>1.1044776119402986</v>
      </c>
      <c r="O69" s="133">
        <f t="shared" si="10"/>
        <v>1.5714285714285714</v>
      </c>
      <c r="P69" s="133">
        <f t="shared" si="10"/>
        <v>0.9634703196347032</v>
      </c>
      <c r="Q69" s="147">
        <f t="shared" si="10"/>
        <v>1.1084337349397591</v>
      </c>
      <c r="R69" s="48"/>
    </row>
    <row r="70" spans="2:20" ht="12" customHeight="1">
      <c r="B70" s="19" t="s">
        <v>3</v>
      </c>
      <c r="C70" s="19"/>
      <c r="D70" s="19"/>
      <c r="E70" s="19"/>
      <c r="F70" s="19"/>
      <c r="G70" s="19"/>
      <c r="K70" s="19"/>
      <c r="M70" s="47"/>
      <c r="S70" s="46"/>
      <c r="T70" s="46"/>
    </row>
    <row r="71" spans="2:20" ht="12" customHeight="1">
      <c r="B71" s="13" t="s">
        <v>52</v>
      </c>
      <c r="C71" s="13"/>
      <c r="D71" s="13"/>
      <c r="E71" s="13"/>
      <c r="F71" s="13"/>
      <c r="G71" s="13"/>
      <c r="K71" s="13"/>
      <c r="M71" s="41"/>
    </row>
    <row r="72" spans="2:20">
      <c r="B72" s="78" t="s">
        <v>36</v>
      </c>
      <c r="C72" s="78"/>
      <c r="D72" s="14"/>
      <c r="E72" s="14"/>
      <c r="F72" s="14"/>
      <c r="G72" s="14"/>
      <c r="K72" s="14"/>
      <c r="M72" s="41"/>
      <c r="Q72" s="67" t="s">
        <v>57</v>
      </c>
    </row>
    <row r="73" spans="2:20">
      <c r="B73" s="11"/>
      <c r="C73" s="11"/>
      <c r="D73" s="11"/>
      <c r="E73" s="11"/>
      <c r="F73" s="11"/>
      <c r="G73" s="11"/>
      <c r="K73" s="11"/>
      <c r="M73" s="41"/>
    </row>
    <row r="74" spans="2:20">
      <c r="B74" s="11"/>
      <c r="C74" s="11"/>
      <c r="F74" s="11"/>
      <c r="G74" s="11"/>
      <c r="K74" s="11"/>
      <c r="L74" s="14"/>
      <c r="M74" s="41"/>
      <c r="Q74" s="1" t="s">
        <v>53</v>
      </c>
    </row>
    <row r="75" spans="2:20">
      <c r="M75" s="41"/>
    </row>
    <row r="76" spans="2:20">
      <c r="M76" s="41"/>
    </row>
    <row r="77" spans="2:20">
      <c r="M77" s="41"/>
    </row>
  </sheetData>
  <mergeCells count="31">
    <mergeCell ref="E41:E43"/>
    <mergeCell ref="G42:G43"/>
    <mergeCell ref="N42:N43"/>
    <mergeCell ref="M5:M6"/>
    <mergeCell ref="B69:C69"/>
    <mergeCell ref="L5:L6"/>
    <mergeCell ref="D41:D43"/>
    <mergeCell ref="D5:D6"/>
    <mergeCell ref="I5:I6"/>
    <mergeCell ref="F5:F6"/>
    <mergeCell ref="N5:N6"/>
    <mergeCell ref="G5:G6"/>
    <mergeCell ref="M42:M43"/>
    <mergeCell ref="J5:J6"/>
    <mergeCell ref="H5:H6"/>
    <mergeCell ref="R5:R6"/>
    <mergeCell ref="B32:C32"/>
    <mergeCell ref="K5:K6"/>
    <mergeCell ref="B41:C43"/>
    <mergeCell ref="B5:C6"/>
    <mergeCell ref="E5:E6"/>
    <mergeCell ref="O42:O43"/>
    <mergeCell ref="F42:F43"/>
    <mergeCell ref="P42:P43"/>
    <mergeCell ref="Q5:Q6"/>
    <mergeCell ref="Q41:Q43"/>
    <mergeCell ref="I42:I43"/>
    <mergeCell ref="L42:L43"/>
    <mergeCell ref="O5:O6"/>
    <mergeCell ref="P5:P6"/>
    <mergeCell ref="H42:H43"/>
  </mergeCells>
  <phoneticPr fontId="2"/>
  <pageMargins left="0" right="0" top="0.15748031496062992" bottom="0.15748031496062992" header="0.31496062992125984" footer="0.31496062992125984"/>
  <pageSetup paperSize="9" scale="58" orientation="landscape" horizontalDpi="4294967294" verticalDpi="120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7"/>
  <sheetViews>
    <sheetView showGridLines="0" tabSelected="1" zoomScaleNormal="100" zoomScaleSheetLayoutView="100" workbookViewId="0">
      <pane xSplit="3" ySplit="8" topLeftCell="AB9" activePane="bottomRight" state="frozen"/>
      <selection pane="topRight" activeCell="D1" sqref="D1"/>
      <selection pane="bottomLeft" activeCell="A9" sqref="A9"/>
      <selection pane="bottomRight" activeCell="AU7" sqref="AU7:AV29"/>
    </sheetView>
  </sheetViews>
  <sheetFormatPr defaultRowHeight="12"/>
  <cols>
    <col min="1" max="1" width="5" style="1" customWidth="1"/>
    <col min="2" max="3" width="9.75" style="1" customWidth="1"/>
    <col min="4" max="4" width="10.625" style="1" customWidth="1"/>
    <col min="5" max="6" width="7.375" style="1" customWidth="1"/>
    <col min="7" max="7" width="10.625" style="1" customWidth="1"/>
    <col min="8" max="9" width="8.125" style="1" customWidth="1"/>
    <col min="10" max="10" width="10.625" style="1" customWidth="1"/>
    <col min="11" max="12" width="8.125" style="1" customWidth="1"/>
    <col min="13" max="13" width="10.625" style="1" customWidth="1"/>
    <col min="14" max="15" width="8.125" style="1" customWidth="1"/>
    <col min="16" max="16" width="10.625" style="1" customWidth="1"/>
    <col min="17" max="18" width="8.125" style="1" customWidth="1"/>
    <col min="19" max="19" width="10.625" style="1" customWidth="1"/>
    <col min="20" max="21" width="8.125" style="1" customWidth="1"/>
    <col min="22" max="22" width="10.625" style="1" customWidth="1"/>
    <col min="23" max="24" width="8.125" style="1" customWidth="1"/>
    <col min="25" max="25" width="10.625" style="1" customWidth="1"/>
    <col min="26" max="27" width="8.125" style="1" customWidth="1"/>
    <col min="28" max="28" width="10.625" style="1" customWidth="1"/>
    <col min="29" max="30" width="8.125" style="1" customWidth="1"/>
    <col min="31" max="31" width="10.625" style="1" customWidth="1"/>
    <col min="32" max="33" width="8.125" style="1" customWidth="1"/>
    <col min="34" max="34" width="10.625" style="1" customWidth="1"/>
    <col min="35" max="36" width="8.125" style="1" customWidth="1"/>
    <col min="37" max="37" width="10.625" style="1" customWidth="1"/>
    <col min="38" max="39" width="8.125" style="1" customWidth="1"/>
    <col min="40" max="40" width="10.625" style="1" customWidth="1"/>
    <col min="41" max="42" width="8.125" style="1" customWidth="1"/>
    <col min="43" max="43" width="10.625" style="1" customWidth="1"/>
    <col min="44" max="45" width="8.125" style="1" customWidth="1"/>
    <col min="46" max="46" width="10.625" style="1" customWidth="1"/>
    <col min="47" max="16384" width="9" style="1"/>
  </cols>
  <sheetData>
    <row r="1" spans="2:48" ht="12" customHeight="1"/>
    <row r="2" spans="2:48" ht="15" customHeight="1">
      <c r="B2" s="12" t="s">
        <v>37</v>
      </c>
      <c r="C2" s="2"/>
    </row>
    <row r="3" spans="2:48" ht="12" customHeight="1"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4"/>
      <c r="R3" s="14"/>
      <c r="T3" s="14"/>
      <c r="U3" s="14"/>
      <c r="W3" s="14"/>
      <c r="X3" s="14"/>
      <c r="Y3" s="14"/>
      <c r="Z3" s="14"/>
      <c r="AA3" s="14"/>
      <c r="AC3" s="14"/>
      <c r="AD3" s="14"/>
      <c r="AF3" s="14"/>
      <c r="AG3" s="14"/>
      <c r="AI3" s="14"/>
      <c r="AJ3" s="14"/>
      <c r="AL3" s="14"/>
      <c r="AM3" s="14"/>
      <c r="AO3" s="14"/>
      <c r="AP3" s="14"/>
      <c r="AR3" s="14"/>
      <c r="AS3" s="14"/>
    </row>
    <row r="4" spans="2:48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11"/>
      <c r="R4" s="11"/>
      <c r="T4" s="11"/>
      <c r="U4" s="11"/>
      <c r="W4" s="11"/>
      <c r="X4" s="11"/>
      <c r="Y4" s="11"/>
      <c r="Z4" s="11"/>
      <c r="AA4" s="11"/>
      <c r="AC4" s="11"/>
      <c r="AD4" s="11"/>
      <c r="AF4" s="11"/>
      <c r="AG4" s="11"/>
      <c r="AI4" s="11"/>
      <c r="AJ4" s="11"/>
      <c r="AL4" s="11"/>
      <c r="AM4" s="11"/>
      <c r="AO4" s="11"/>
      <c r="AP4" s="11"/>
      <c r="AQ4" s="68"/>
      <c r="AR4" s="11"/>
      <c r="AS4" s="68" t="s">
        <v>45</v>
      </c>
    </row>
    <row r="5" spans="2:48" ht="12" customHeight="1">
      <c r="B5" s="163" t="s">
        <v>40</v>
      </c>
      <c r="C5" s="164"/>
      <c r="D5" s="194" t="s">
        <v>19</v>
      </c>
      <c r="E5" s="75"/>
      <c r="F5" s="3"/>
      <c r="G5" s="182" t="s">
        <v>20</v>
      </c>
      <c r="H5" s="75"/>
      <c r="I5" s="75"/>
      <c r="J5" s="34"/>
      <c r="K5" s="75"/>
      <c r="L5" s="75"/>
      <c r="M5" s="34"/>
      <c r="N5" s="75"/>
      <c r="O5" s="75"/>
      <c r="P5" s="34"/>
      <c r="Q5" s="75"/>
      <c r="R5" s="75"/>
      <c r="S5" s="34"/>
      <c r="T5" s="75"/>
      <c r="U5" s="75"/>
      <c r="V5" s="34"/>
      <c r="W5" s="75"/>
      <c r="X5" s="75"/>
      <c r="Y5" s="34"/>
      <c r="Z5" s="75"/>
      <c r="AA5" s="75"/>
      <c r="AB5" s="34"/>
      <c r="AC5" s="75"/>
      <c r="AD5" s="75"/>
      <c r="AE5" s="34"/>
      <c r="AF5" s="75"/>
      <c r="AG5" s="75"/>
      <c r="AH5" s="36"/>
      <c r="AI5" s="75"/>
      <c r="AJ5" s="75"/>
      <c r="AK5" s="36"/>
      <c r="AL5" s="36"/>
      <c r="AM5" s="75"/>
      <c r="AN5" s="35" t="s">
        <v>29</v>
      </c>
      <c r="AO5" s="75"/>
      <c r="AP5" s="75"/>
      <c r="AQ5" s="192" t="s">
        <v>18</v>
      </c>
      <c r="AR5" s="95"/>
      <c r="AS5" s="97"/>
      <c r="AU5" s="42"/>
      <c r="AV5" s="43"/>
    </row>
    <row r="6" spans="2:48" ht="12" customHeight="1">
      <c r="B6" s="165"/>
      <c r="C6" s="166"/>
      <c r="D6" s="195"/>
      <c r="E6" s="76"/>
      <c r="F6" s="74"/>
      <c r="G6" s="186"/>
      <c r="H6" s="76"/>
      <c r="I6" s="74"/>
      <c r="J6" s="185" t="s">
        <v>31</v>
      </c>
      <c r="K6" s="83"/>
      <c r="L6" s="84"/>
      <c r="M6" s="185" t="s">
        <v>32</v>
      </c>
      <c r="N6" s="83"/>
      <c r="O6" s="84"/>
      <c r="P6" s="185" t="s">
        <v>41</v>
      </c>
      <c r="Q6" s="83"/>
      <c r="R6" s="84"/>
      <c r="S6" s="185" t="s">
        <v>21</v>
      </c>
      <c r="T6" s="83"/>
      <c r="U6" s="84"/>
      <c r="V6" s="39"/>
      <c r="W6" s="83"/>
      <c r="X6" s="83"/>
      <c r="Y6" s="39"/>
      <c r="Z6" s="83"/>
      <c r="AA6" s="84"/>
      <c r="AB6" s="185" t="s">
        <v>25</v>
      </c>
      <c r="AC6" s="83"/>
      <c r="AD6" s="84"/>
      <c r="AE6" s="185" t="s">
        <v>42</v>
      </c>
      <c r="AF6" s="83"/>
      <c r="AG6" s="84"/>
      <c r="AH6" s="185" t="s">
        <v>27</v>
      </c>
      <c r="AI6" s="83"/>
      <c r="AJ6" s="84"/>
      <c r="AK6" s="185" t="s">
        <v>30</v>
      </c>
      <c r="AL6" s="83"/>
      <c r="AM6" s="83"/>
      <c r="AN6" s="175" t="s">
        <v>28</v>
      </c>
      <c r="AO6" s="83"/>
      <c r="AP6" s="83"/>
      <c r="AQ6" s="193"/>
      <c r="AR6" s="96"/>
      <c r="AS6" s="98"/>
      <c r="AU6" s="42"/>
      <c r="AV6" s="43"/>
    </row>
    <row r="7" spans="2:48" ht="12" customHeight="1">
      <c r="B7" s="165"/>
      <c r="C7" s="166"/>
      <c r="D7" s="195"/>
      <c r="E7" s="169" t="s">
        <v>33</v>
      </c>
      <c r="F7" s="169" t="s">
        <v>34</v>
      </c>
      <c r="G7" s="186"/>
      <c r="H7" s="169" t="s">
        <v>33</v>
      </c>
      <c r="I7" s="169" t="s">
        <v>34</v>
      </c>
      <c r="J7" s="186"/>
      <c r="K7" s="169" t="s">
        <v>33</v>
      </c>
      <c r="L7" s="169" t="s">
        <v>34</v>
      </c>
      <c r="M7" s="186"/>
      <c r="N7" s="169" t="s">
        <v>33</v>
      </c>
      <c r="O7" s="169" t="s">
        <v>34</v>
      </c>
      <c r="P7" s="186"/>
      <c r="Q7" s="169" t="s">
        <v>33</v>
      </c>
      <c r="R7" s="169" t="s">
        <v>34</v>
      </c>
      <c r="S7" s="186"/>
      <c r="T7" s="169" t="s">
        <v>33</v>
      </c>
      <c r="U7" s="169" t="s">
        <v>34</v>
      </c>
      <c r="V7" s="185" t="s">
        <v>23</v>
      </c>
      <c r="W7" s="83"/>
      <c r="X7" s="84"/>
      <c r="Y7" s="184" t="s">
        <v>24</v>
      </c>
      <c r="Z7" s="100"/>
      <c r="AA7" s="99"/>
      <c r="AB7" s="186"/>
      <c r="AC7" s="169" t="s">
        <v>33</v>
      </c>
      <c r="AD7" s="169" t="s">
        <v>34</v>
      </c>
      <c r="AE7" s="186"/>
      <c r="AF7" s="175" t="s">
        <v>33</v>
      </c>
      <c r="AG7" s="169" t="s">
        <v>34</v>
      </c>
      <c r="AH7" s="186"/>
      <c r="AI7" s="175" t="s">
        <v>33</v>
      </c>
      <c r="AJ7" s="169" t="s">
        <v>34</v>
      </c>
      <c r="AK7" s="186"/>
      <c r="AL7" s="175" t="s">
        <v>33</v>
      </c>
      <c r="AM7" s="169" t="s">
        <v>34</v>
      </c>
      <c r="AN7" s="186"/>
      <c r="AO7" s="175" t="s">
        <v>33</v>
      </c>
      <c r="AP7" s="175" t="s">
        <v>34</v>
      </c>
      <c r="AQ7" s="190"/>
      <c r="AR7" s="190" t="s">
        <v>33</v>
      </c>
      <c r="AS7" s="174" t="s">
        <v>34</v>
      </c>
      <c r="AU7" s="42"/>
      <c r="AV7" s="43"/>
    </row>
    <row r="8" spans="2:48" ht="12" customHeight="1">
      <c r="B8" s="81"/>
      <c r="C8" s="82"/>
      <c r="D8" s="196"/>
      <c r="E8" s="162"/>
      <c r="F8" s="162"/>
      <c r="G8" s="183"/>
      <c r="H8" s="162"/>
      <c r="I8" s="162"/>
      <c r="J8" s="183"/>
      <c r="K8" s="162"/>
      <c r="L8" s="162"/>
      <c r="M8" s="183"/>
      <c r="N8" s="162"/>
      <c r="O8" s="162"/>
      <c r="P8" s="183"/>
      <c r="Q8" s="162"/>
      <c r="R8" s="162"/>
      <c r="S8" s="183"/>
      <c r="T8" s="162"/>
      <c r="U8" s="162"/>
      <c r="V8" s="171"/>
      <c r="W8" s="79" t="s">
        <v>33</v>
      </c>
      <c r="X8" s="80" t="s">
        <v>34</v>
      </c>
      <c r="Y8" s="173"/>
      <c r="Z8" s="101" t="s">
        <v>33</v>
      </c>
      <c r="AA8" s="102" t="s">
        <v>34</v>
      </c>
      <c r="AB8" s="183"/>
      <c r="AC8" s="162"/>
      <c r="AD8" s="162"/>
      <c r="AE8" s="183"/>
      <c r="AF8" s="173"/>
      <c r="AG8" s="162"/>
      <c r="AH8" s="183"/>
      <c r="AI8" s="173"/>
      <c r="AJ8" s="162"/>
      <c r="AK8" s="183"/>
      <c r="AL8" s="173"/>
      <c r="AM8" s="162"/>
      <c r="AN8" s="183"/>
      <c r="AO8" s="173"/>
      <c r="AP8" s="173"/>
      <c r="AQ8" s="191"/>
      <c r="AR8" s="191"/>
      <c r="AS8" s="158"/>
      <c r="AU8" s="42"/>
      <c r="AV8" s="43"/>
    </row>
    <row r="9" spans="2:48" ht="13.5" customHeight="1">
      <c r="B9" s="187" t="s">
        <v>50</v>
      </c>
      <c r="C9" s="85" t="s">
        <v>39</v>
      </c>
      <c r="D9" s="86">
        <f>SUM(E9:F9)</f>
        <v>9400</v>
      </c>
      <c r="E9" s="87">
        <v>7100</v>
      </c>
      <c r="F9" s="87">
        <v>2300</v>
      </c>
      <c r="G9" s="87">
        <f>J9+M9+P9+S9+AB9+AE9+AH9+AK9</f>
        <v>48200</v>
      </c>
      <c r="H9" s="87">
        <f>K9+N9+Q9+T9+AC9+AF9+AI9+AL9</f>
        <v>40400</v>
      </c>
      <c r="I9" s="87">
        <f>L9+O9+R9+U9+AD9+AG9+AJ9+AM9</f>
        <v>7800</v>
      </c>
      <c r="J9" s="87">
        <f>SUM(K9:L9)</f>
        <v>6400</v>
      </c>
      <c r="K9" s="87">
        <v>4600</v>
      </c>
      <c r="L9" s="87">
        <v>1800</v>
      </c>
      <c r="M9" s="87">
        <f>SUM(N9:O9)</f>
        <v>100</v>
      </c>
      <c r="N9" s="87">
        <v>100</v>
      </c>
      <c r="O9" s="87">
        <v>0</v>
      </c>
      <c r="P9" s="88">
        <f>SUM(Q9:R9)</f>
        <v>3000</v>
      </c>
      <c r="Q9" s="87">
        <v>1700</v>
      </c>
      <c r="R9" s="87">
        <v>1300</v>
      </c>
      <c r="S9" s="88">
        <f>SUM(T9:U9)</f>
        <v>26600</v>
      </c>
      <c r="T9" s="87">
        <f>W9+Z9</f>
        <v>23400</v>
      </c>
      <c r="U9" s="87">
        <f>X9+AA9</f>
        <v>3200</v>
      </c>
      <c r="V9" s="88">
        <f>SUM(W9:X9)</f>
        <v>7200</v>
      </c>
      <c r="W9" s="87">
        <v>6500</v>
      </c>
      <c r="X9" s="87">
        <v>700</v>
      </c>
      <c r="Y9" s="88">
        <f>SUM(Z9:AA9)</f>
        <v>19400</v>
      </c>
      <c r="Z9" s="87">
        <v>16900</v>
      </c>
      <c r="AA9" s="87">
        <v>2500</v>
      </c>
      <c r="AB9" s="88">
        <f>SUM(AC9:AD9)</f>
        <v>100</v>
      </c>
      <c r="AC9" s="87">
        <v>100</v>
      </c>
      <c r="AD9" s="87"/>
      <c r="AE9" s="88">
        <f>SUM(AF9:AG9)</f>
        <v>3300</v>
      </c>
      <c r="AF9" s="87">
        <v>2600</v>
      </c>
      <c r="AG9" s="87">
        <v>700</v>
      </c>
      <c r="AH9" s="88">
        <f>SUM(AI9:AJ9)</f>
        <v>8400</v>
      </c>
      <c r="AI9" s="87">
        <v>7600</v>
      </c>
      <c r="AJ9" s="87">
        <v>800</v>
      </c>
      <c r="AK9" s="88">
        <f>SUM(AL9:AM9)</f>
        <v>300</v>
      </c>
      <c r="AL9" s="87">
        <v>300</v>
      </c>
      <c r="AM9" s="87"/>
      <c r="AN9" s="88">
        <f>SUM(AO9:AP9)</f>
        <v>17700</v>
      </c>
      <c r="AO9" s="87">
        <v>17600</v>
      </c>
      <c r="AP9" s="87">
        <v>100</v>
      </c>
      <c r="AQ9" s="88">
        <f>SUM(AR9:AS9)</f>
        <v>75300</v>
      </c>
      <c r="AR9" s="88">
        <f>E9+H9+AO9</f>
        <v>65100</v>
      </c>
      <c r="AS9" s="89">
        <f>F9+I9+AP9</f>
        <v>10200</v>
      </c>
      <c r="AU9" s="44"/>
      <c r="AV9" s="44"/>
    </row>
    <row r="10" spans="2:48" ht="13.5" customHeight="1">
      <c r="B10" s="189"/>
      <c r="C10" s="90" t="s">
        <v>38</v>
      </c>
      <c r="D10" s="91">
        <f>D9/AQ9</f>
        <v>0.1248339973439575</v>
      </c>
      <c r="E10" s="92">
        <f>E9/$AR$9</f>
        <v>0.10906298003072197</v>
      </c>
      <c r="F10" s="92">
        <f>F9/$AS$9</f>
        <v>0.22549019607843138</v>
      </c>
      <c r="G10" s="92">
        <f>G9/AQ9</f>
        <v>0.64010624169986718</v>
      </c>
      <c r="H10" s="92">
        <f>H9/$AR$9</f>
        <v>0.62058371735791096</v>
      </c>
      <c r="I10" s="92">
        <f>I9/$AS$9</f>
        <v>0.76470588235294112</v>
      </c>
      <c r="J10" s="92">
        <f>J9/AQ9</f>
        <v>8.4993359893758294E-2</v>
      </c>
      <c r="K10" s="92">
        <f>K9/$AR$9</f>
        <v>7.0660522273425494E-2</v>
      </c>
      <c r="L10" s="92">
        <f>L9/$AS$9</f>
        <v>0.17647058823529413</v>
      </c>
      <c r="M10" s="92">
        <f>M9/AQ9</f>
        <v>1.3280212483399733E-3</v>
      </c>
      <c r="N10" s="92">
        <f>N9/$AR$9</f>
        <v>1.5360983102918587E-3</v>
      </c>
      <c r="O10" s="92">
        <f>O9/$AS$9</f>
        <v>0</v>
      </c>
      <c r="P10" s="93">
        <f>P9/AQ9</f>
        <v>3.9840637450199202E-2</v>
      </c>
      <c r="Q10" s="92">
        <f>Q9/$AR$9</f>
        <v>2.6113671274961597E-2</v>
      </c>
      <c r="R10" s="92">
        <f>R9/$AS$9</f>
        <v>0.12745098039215685</v>
      </c>
      <c r="S10" s="93">
        <f>S9/AQ9</f>
        <v>0.35325365205843295</v>
      </c>
      <c r="T10" s="92">
        <f>T9/$AR$9</f>
        <v>0.35944700460829493</v>
      </c>
      <c r="U10" s="92">
        <f>U9/$AS$9</f>
        <v>0.31372549019607843</v>
      </c>
      <c r="V10" s="93">
        <f>V9/AQ9</f>
        <v>9.5617529880478086E-2</v>
      </c>
      <c r="W10" s="92">
        <f>W9/$AR$9</f>
        <v>9.9846390168970817E-2</v>
      </c>
      <c r="X10" s="92">
        <f>X9/$AS$9</f>
        <v>6.8627450980392163E-2</v>
      </c>
      <c r="Y10" s="93">
        <f>Y9/AQ9</f>
        <v>0.25763612217795484</v>
      </c>
      <c r="Z10" s="92">
        <f>Z9/$AR$9</f>
        <v>0.25960061443932414</v>
      </c>
      <c r="AA10" s="92">
        <f>AA9/$AS$9</f>
        <v>0.24509803921568626</v>
      </c>
      <c r="AB10" s="92">
        <f>AB9/AQ9</f>
        <v>1.3280212483399733E-3</v>
      </c>
      <c r="AC10" s="92">
        <f>AC9/$AR$9</f>
        <v>1.5360983102918587E-3</v>
      </c>
      <c r="AD10" s="92">
        <f>AD9/$AS$9</f>
        <v>0</v>
      </c>
      <c r="AE10" s="93">
        <f>AE9/AQ9</f>
        <v>4.3824701195219126E-2</v>
      </c>
      <c r="AF10" s="92">
        <f>AF9/$AR$9</f>
        <v>3.9938556067588324E-2</v>
      </c>
      <c r="AG10" s="92">
        <f>AG9/$AS$9</f>
        <v>6.8627450980392163E-2</v>
      </c>
      <c r="AH10" s="93">
        <f>AH9/AQ9</f>
        <v>0.11155378486055777</v>
      </c>
      <c r="AI10" s="92">
        <f>AI9/$AR$9</f>
        <v>0.11674347158218126</v>
      </c>
      <c r="AJ10" s="92">
        <f>AJ9/$AS$9</f>
        <v>7.8431372549019607E-2</v>
      </c>
      <c r="AK10" s="93">
        <f>AK9/AQ9</f>
        <v>3.9840637450199202E-3</v>
      </c>
      <c r="AL10" s="92">
        <f>AL9/$AR$9</f>
        <v>4.608294930875576E-3</v>
      </c>
      <c r="AM10" s="92">
        <f>AM9/$AS$9</f>
        <v>0</v>
      </c>
      <c r="AN10" s="93">
        <f>AN9/AQ9</f>
        <v>0.23505976095617531</v>
      </c>
      <c r="AO10" s="92">
        <f>AO9/$AR$9</f>
        <v>0.27035330261136714</v>
      </c>
      <c r="AP10" s="92">
        <f>AP9/$AS$9</f>
        <v>9.8039215686274508E-3</v>
      </c>
      <c r="AQ10" s="93">
        <f t="shared" ref="AQ10:AQ16" si="0">D10+G10+AN10</f>
        <v>1</v>
      </c>
      <c r="AR10" s="92">
        <f>AR9/$AR$9</f>
        <v>1</v>
      </c>
      <c r="AS10" s="103">
        <f>AS9/$AS$9</f>
        <v>1</v>
      </c>
      <c r="AU10" s="206"/>
      <c r="AV10" s="206"/>
    </row>
    <row r="11" spans="2:48" ht="13.5" customHeight="1">
      <c r="B11" s="187" t="s">
        <v>49</v>
      </c>
      <c r="C11" s="66"/>
      <c r="D11" s="51">
        <v>9900</v>
      </c>
      <c r="E11" s="87">
        <v>8500</v>
      </c>
      <c r="F11" s="25">
        <v>1400</v>
      </c>
      <c r="G11" s="30">
        <f>J11+M11+P11+S11+AB11+AE11+AH11+AK11</f>
        <v>45600</v>
      </c>
      <c r="H11" s="30">
        <v>41000</v>
      </c>
      <c r="I11" s="30">
        <v>4600</v>
      </c>
      <c r="J11" s="30">
        <v>4600</v>
      </c>
      <c r="K11" s="30">
        <v>3600</v>
      </c>
      <c r="L11" s="30">
        <v>1000</v>
      </c>
      <c r="M11" s="30">
        <f>SUM(N11:O11)</f>
        <v>700</v>
      </c>
      <c r="N11" s="30">
        <v>700</v>
      </c>
      <c r="O11" s="30"/>
      <c r="P11" s="54">
        <f>SUM(Q11:R11)</f>
        <v>3400</v>
      </c>
      <c r="Q11" s="30">
        <v>1800</v>
      </c>
      <c r="R11" s="30">
        <v>1600</v>
      </c>
      <c r="S11" s="54">
        <f>SUM(T11:U11)</f>
        <v>25300</v>
      </c>
      <c r="T11" s="87">
        <f>W11+Z11</f>
        <v>24100</v>
      </c>
      <c r="U11" s="87">
        <f>X11+AA11</f>
        <v>1200</v>
      </c>
      <c r="V11" s="54">
        <f>SUM(W11:X11)</f>
        <v>6800</v>
      </c>
      <c r="W11" s="30">
        <v>6400</v>
      </c>
      <c r="X11" s="30">
        <v>400</v>
      </c>
      <c r="Y11" s="54">
        <f>SUM(Z11:AA11)</f>
        <v>18500</v>
      </c>
      <c r="Z11" s="30">
        <v>17700</v>
      </c>
      <c r="AA11" s="30">
        <v>800</v>
      </c>
      <c r="AB11" s="54">
        <f>SUM(AC11:AD11)</f>
        <v>100</v>
      </c>
      <c r="AC11" s="30">
        <v>100</v>
      </c>
      <c r="AD11" s="30"/>
      <c r="AE11" s="54">
        <f>SUM(AF11:AG11)</f>
        <v>3000</v>
      </c>
      <c r="AF11" s="30">
        <v>2600</v>
      </c>
      <c r="AG11" s="30">
        <v>400</v>
      </c>
      <c r="AH11" s="54">
        <f>SUM(AI11:AJ11)</f>
        <v>8100</v>
      </c>
      <c r="AI11" s="30">
        <v>7700</v>
      </c>
      <c r="AJ11" s="30">
        <v>400</v>
      </c>
      <c r="AK11" s="54">
        <f>SUM(AL11:AM11)</f>
        <v>400</v>
      </c>
      <c r="AL11" s="30">
        <v>400</v>
      </c>
      <c r="AM11" s="30"/>
      <c r="AN11" s="54">
        <f>SUM(AO11:AP11)</f>
        <v>18600</v>
      </c>
      <c r="AO11" s="30">
        <v>18500</v>
      </c>
      <c r="AP11" s="30">
        <v>100</v>
      </c>
      <c r="AQ11" s="77">
        <f t="shared" si="0"/>
        <v>74100</v>
      </c>
      <c r="AR11" s="30">
        <f>E11+H11+AO11</f>
        <v>68000</v>
      </c>
      <c r="AS11" s="31">
        <f>F11+I11+AP11</f>
        <v>6100</v>
      </c>
      <c r="AU11" s="44"/>
      <c r="AV11" s="44"/>
    </row>
    <row r="12" spans="2:48" ht="13.5" customHeight="1">
      <c r="B12" s="188"/>
      <c r="C12" s="94" t="s">
        <v>38</v>
      </c>
      <c r="D12" s="91">
        <f>D11/AQ11</f>
        <v>0.13360323886639677</v>
      </c>
      <c r="E12" s="92">
        <f>E11/$AR$11</f>
        <v>0.125</v>
      </c>
      <c r="F12" s="92">
        <f>F11/$AS$11</f>
        <v>0.22950819672131148</v>
      </c>
      <c r="G12" s="92">
        <f>G11/AQ11</f>
        <v>0.61538461538461542</v>
      </c>
      <c r="H12" s="92">
        <f>H11/$AR$11</f>
        <v>0.6029411764705882</v>
      </c>
      <c r="I12" s="92">
        <f>I11/$AS$11</f>
        <v>0.75409836065573765</v>
      </c>
      <c r="J12" s="92">
        <f>J11/AQ11</f>
        <v>6.2078272604588397E-2</v>
      </c>
      <c r="K12" s="92">
        <f>K11/$AR$11</f>
        <v>5.2941176470588235E-2</v>
      </c>
      <c r="L12" s="92">
        <f>L11/$AS$11</f>
        <v>0.16393442622950818</v>
      </c>
      <c r="M12" s="92">
        <f>M11/AQ11</f>
        <v>9.4466936572199737E-3</v>
      </c>
      <c r="N12" s="92">
        <f>N11/$AR$11</f>
        <v>1.0294117647058823E-2</v>
      </c>
      <c r="O12" s="92">
        <f>O11/$AS$11</f>
        <v>0</v>
      </c>
      <c r="P12" s="93">
        <f>P11/AQ11</f>
        <v>4.5883940620782729E-2</v>
      </c>
      <c r="Q12" s="92">
        <f>Q11/$AR$11</f>
        <v>2.6470588235294117E-2</v>
      </c>
      <c r="R12" s="92">
        <f>R11/$AS$11</f>
        <v>0.26229508196721313</v>
      </c>
      <c r="S12" s="93">
        <f>S11/AQ11</f>
        <v>0.34143049932523617</v>
      </c>
      <c r="T12" s="92">
        <f>T11/$AR$11</f>
        <v>0.35441176470588237</v>
      </c>
      <c r="U12" s="92">
        <f>U11/$AS$11</f>
        <v>0.19672131147540983</v>
      </c>
      <c r="V12" s="93">
        <f>V11/AQ11</f>
        <v>9.1767881241565458E-2</v>
      </c>
      <c r="W12" s="92">
        <f>W11/$AR$11</f>
        <v>9.4117647058823528E-2</v>
      </c>
      <c r="X12" s="92">
        <f>X11/$AS$11</f>
        <v>6.5573770491803282E-2</v>
      </c>
      <c r="Y12" s="93">
        <f>Y11/AQ11</f>
        <v>0.24966261808367071</v>
      </c>
      <c r="Z12" s="92">
        <f>Z11/$AR$11</f>
        <v>0.26029411764705884</v>
      </c>
      <c r="AA12" s="92">
        <f>AA11/$AS$11</f>
        <v>0.13114754098360656</v>
      </c>
      <c r="AB12" s="92">
        <f>AB11/AQ11</f>
        <v>1.3495276653171389E-3</v>
      </c>
      <c r="AC12" s="92">
        <f>AC11/$AR$11</f>
        <v>1.4705882352941176E-3</v>
      </c>
      <c r="AD12" s="92">
        <f>AD11/$AS$11</f>
        <v>0</v>
      </c>
      <c r="AE12" s="93">
        <f>AE11/AQ11</f>
        <v>4.048582995951417E-2</v>
      </c>
      <c r="AF12" s="92">
        <f>AF11/$AR$11</f>
        <v>3.8235294117647062E-2</v>
      </c>
      <c r="AG12" s="92">
        <f>AG11/$AS$11</f>
        <v>6.5573770491803282E-2</v>
      </c>
      <c r="AH12" s="93">
        <f>AH11/AQ11</f>
        <v>0.10931174089068826</v>
      </c>
      <c r="AI12" s="92">
        <f>AI11/$AR$11</f>
        <v>0.11323529411764706</v>
      </c>
      <c r="AJ12" s="92">
        <f>AJ11/$AS$11</f>
        <v>6.5573770491803282E-2</v>
      </c>
      <c r="AK12" s="93">
        <f>AK11/AQ11</f>
        <v>5.3981106612685558E-3</v>
      </c>
      <c r="AL12" s="92">
        <f>AL11/$AR$11</f>
        <v>5.8823529411764705E-3</v>
      </c>
      <c r="AM12" s="92">
        <f>AM11/$AS$11</f>
        <v>0</v>
      </c>
      <c r="AN12" s="93">
        <f>AN11/AQ11</f>
        <v>0.25101214574898784</v>
      </c>
      <c r="AO12" s="92">
        <f>AO11/$AR$11</f>
        <v>0.27205882352941174</v>
      </c>
      <c r="AP12" s="92">
        <f>AP11/$AS$11</f>
        <v>1.6393442622950821E-2</v>
      </c>
      <c r="AQ12" s="93">
        <f t="shared" si="0"/>
        <v>1</v>
      </c>
      <c r="AR12" s="92">
        <f>AR11/$AR$11</f>
        <v>1</v>
      </c>
      <c r="AS12" s="103">
        <f>AS11/$AS$11</f>
        <v>1</v>
      </c>
      <c r="AU12" s="206"/>
      <c r="AV12" s="206"/>
    </row>
    <row r="13" spans="2:48" ht="13.5" customHeight="1">
      <c r="B13" s="187" t="s">
        <v>51</v>
      </c>
      <c r="C13" s="65"/>
      <c r="D13" s="51">
        <f>SUM(E13:F13)</f>
        <v>10000</v>
      </c>
      <c r="E13" s="30">
        <v>9000</v>
      </c>
      <c r="F13" s="30">
        <v>1000</v>
      </c>
      <c r="G13" s="30">
        <f>SUM(H13:I13)</f>
        <v>48800</v>
      </c>
      <c r="H13" s="30">
        <f>K13+N13+Q13+T13+AC13+AF13+AI13+AL13</f>
        <v>41200</v>
      </c>
      <c r="I13" s="30">
        <f>L13+O13+R13+U13+AD13+AG13+AJ13+AM13</f>
        <v>7600</v>
      </c>
      <c r="J13" s="30">
        <f>SUM(K13:L13)</f>
        <v>4400</v>
      </c>
      <c r="K13" s="30">
        <v>3400</v>
      </c>
      <c r="L13" s="25">
        <v>1000</v>
      </c>
      <c r="M13" s="30">
        <f>SUM(N13:O13)</f>
        <v>700</v>
      </c>
      <c r="N13" s="30">
        <v>700</v>
      </c>
      <c r="O13" s="30"/>
      <c r="P13" s="54">
        <f>SUM(Q13:R13)</f>
        <v>3700</v>
      </c>
      <c r="Q13" s="54">
        <v>1400</v>
      </c>
      <c r="R13" s="53">
        <v>2300</v>
      </c>
      <c r="S13" s="54">
        <f>SUM(T13:U13)</f>
        <v>27900</v>
      </c>
      <c r="T13" s="54">
        <v>25200</v>
      </c>
      <c r="U13" s="53">
        <v>2700</v>
      </c>
      <c r="V13" s="54">
        <f>SUM(W13:X13)</f>
        <v>6800</v>
      </c>
      <c r="W13" s="54">
        <v>6200</v>
      </c>
      <c r="X13" s="53">
        <v>600</v>
      </c>
      <c r="Y13" s="54">
        <f>SUM(Z13:AA13)</f>
        <v>21100</v>
      </c>
      <c r="Z13" s="54">
        <v>19000</v>
      </c>
      <c r="AA13" s="53">
        <v>2100</v>
      </c>
      <c r="AB13" s="54">
        <f>SUM(AC13:AD13)</f>
        <v>100</v>
      </c>
      <c r="AC13" s="30"/>
      <c r="AD13" s="53">
        <v>100</v>
      </c>
      <c r="AE13" s="54">
        <f>SUM(AF13:AG13)</f>
        <v>2800</v>
      </c>
      <c r="AF13" s="54">
        <v>2300</v>
      </c>
      <c r="AG13" s="53">
        <v>500</v>
      </c>
      <c r="AH13" s="54">
        <f>SUM(AI13:AJ13)</f>
        <v>8800</v>
      </c>
      <c r="AI13" s="54">
        <v>7900</v>
      </c>
      <c r="AJ13" s="53">
        <v>900</v>
      </c>
      <c r="AK13" s="54">
        <f>SUM(AL13:AM13)</f>
        <v>400</v>
      </c>
      <c r="AL13" s="54">
        <v>300</v>
      </c>
      <c r="AM13" s="53">
        <v>100</v>
      </c>
      <c r="AN13" s="54">
        <f>SUM(AO13:AP13)</f>
        <v>15600</v>
      </c>
      <c r="AO13" s="54">
        <v>15200</v>
      </c>
      <c r="AP13" s="53">
        <v>400</v>
      </c>
      <c r="AQ13" s="54">
        <f t="shared" si="0"/>
        <v>74400</v>
      </c>
      <c r="AR13" s="30">
        <f>E13+H13+AO13</f>
        <v>65400</v>
      </c>
      <c r="AS13" s="31">
        <f>F13+I13+AP13</f>
        <v>9000</v>
      </c>
      <c r="AU13" s="44"/>
      <c r="AV13" s="44"/>
    </row>
    <row r="14" spans="2:48" ht="13.5" customHeight="1">
      <c r="B14" s="188"/>
      <c r="C14" s="94" t="s">
        <v>38</v>
      </c>
      <c r="D14" s="91">
        <f>D13/AQ13</f>
        <v>0.13440860215053763</v>
      </c>
      <c r="E14" s="92">
        <f>E13/$AR$13</f>
        <v>0.13761467889908258</v>
      </c>
      <c r="F14" s="92">
        <f>F13/$AS$13</f>
        <v>0.1111111111111111</v>
      </c>
      <c r="G14" s="92">
        <f>G13/AQ13</f>
        <v>0.65591397849462363</v>
      </c>
      <c r="H14" s="92">
        <f>H13/$AR$13</f>
        <v>0.62996941896024461</v>
      </c>
      <c r="I14" s="92">
        <f>I13/$AS$13</f>
        <v>0.84444444444444444</v>
      </c>
      <c r="J14" s="92">
        <f>J13/AQ13</f>
        <v>5.9139784946236562E-2</v>
      </c>
      <c r="K14" s="92">
        <f>K13/$AR$13</f>
        <v>5.1987767584097858E-2</v>
      </c>
      <c r="L14" s="92">
        <f>L13/$AS$13</f>
        <v>0.1111111111111111</v>
      </c>
      <c r="M14" s="92">
        <f>M13/AQ13</f>
        <v>9.4086021505376347E-3</v>
      </c>
      <c r="N14" s="92">
        <f>N13/$AR$13</f>
        <v>1.0703363914373088E-2</v>
      </c>
      <c r="O14" s="92">
        <f>O13/$AS$13</f>
        <v>0</v>
      </c>
      <c r="P14" s="93">
        <f>P13/AQ13</f>
        <v>4.9731182795698922E-2</v>
      </c>
      <c r="Q14" s="92">
        <f>Q13/$AR$13</f>
        <v>2.1406727828746176E-2</v>
      </c>
      <c r="R14" s="92">
        <f>R13/$AS$13</f>
        <v>0.25555555555555554</v>
      </c>
      <c r="S14" s="93">
        <f>S13/AQ13</f>
        <v>0.375</v>
      </c>
      <c r="T14" s="92">
        <f>T13/$AR$13</f>
        <v>0.38532110091743121</v>
      </c>
      <c r="U14" s="92">
        <f>U13/$AS$13</f>
        <v>0.3</v>
      </c>
      <c r="V14" s="93">
        <f>V13/AQ13</f>
        <v>9.1397849462365593E-2</v>
      </c>
      <c r="W14" s="92">
        <f>W13/$AR$13</f>
        <v>9.480122324159021E-2</v>
      </c>
      <c r="X14" s="92">
        <f>X13/$AS$13</f>
        <v>6.6666666666666666E-2</v>
      </c>
      <c r="Y14" s="93">
        <f>Y13/AQ13</f>
        <v>0.28360215053763443</v>
      </c>
      <c r="Z14" s="92">
        <f>Z13/$AR$13</f>
        <v>0.29051987767584098</v>
      </c>
      <c r="AA14" s="92">
        <f>AA13/$AS$13</f>
        <v>0.23333333333333334</v>
      </c>
      <c r="AB14" s="92">
        <f>AB13/AQ13</f>
        <v>1.3440860215053765E-3</v>
      </c>
      <c r="AC14" s="92">
        <f>AC13/$AR$13</f>
        <v>0</v>
      </c>
      <c r="AD14" s="92">
        <f>AD13/$AS$13</f>
        <v>1.1111111111111112E-2</v>
      </c>
      <c r="AE14" s="93">
        <f>AE13/AQ13</f>
        <v>3.7634408602150539E-2</v>
      </c>
      <c r="AF14" s="92">
        <f>AF13/$AR$13</f>
        <v>3.5168195718654434E-2</v>
      </c>
      <c r="AG14" s="92">
        <f>AG13/$AS$13</f>
        <v>5.5555555555555552E-2</v>
      </c>
      <c r="AH14" s="93">
        <f>AH13/AQ13</f>
        <v>0.11827956989247312</v>
      </c>
      <c r="AI14" s="92">
        <f>AI13/$AR$13</f>
        <v>0.12079510703363915</v>
      </c>
      <c r="AJ14" s="92">
        <f>AJ13/$AS$13</f>
        <v>0.1</v>
      </c>
      <c r="AK14" s="93">
        <f>AK13/AQ13</f>
        <v>5.3763440860215058E-3</v>
      </c>
      <c r="AL14" s="92">
        <f>AL13/$AR$13</f>
        <v>4.5871559633027525E-3</v>
      </c>
      <c r="AM14" s="92">
        <f>AM13/$AS$13</f>
        <v>1.1111111111111112E-2</v>
      </c>
      <c r="AN14" s="93">
        <f>AN13/AQ13</f>
        <v>0.20967741935483872</v>
      </c>
      <c r="AO14" s="92">
        <f>AO13/$AR$13</f>
        <v>0.23241590214067279</v>
      </c>
      <c r="AP14" s="92">
        <f>AP13/$AS$13</f>
        <v>4.4444444444444446E-2</v>
      </c>
      <c r="AQ14" s="93">
        <f t="shared" si="0"/>
        <v>1</v>
      </c>
      <c r="AR14" s="92">
        <f>AR13/$AR$13</f>
        <v>1</v>
      </c>
      <c r="AS14" s="103">
        <f>AS13/$AS$13</f>
        <v>1</v>
      </c>
      <c r="AU14" s="206"/>
      <c r="AV14" s="206"/>
    </row>
    <row r="15" spans="2:48" ht="13.5" customHeight="1">
      <c r="B15" s="187">
        <v>2015</v>
      </c>
      <c r="C15" s="65"/>
      <c r="D15" s="51">
        <f>SUM(E15:F15)</f>
        <v>6900</v>
      </c>
      <c r="E15" s="30">
        <v>4100</v>
      </c>
      <c r="F15" s="30">
        <v>2800</v>
      </c>
      <c r="G15" s="30">
        <f>SUM(H15:I15)</f>
        <v>51700</v>
      </c>
      <c r="H15" s="30">
        <f>K15+N15+Q15+W15+Z15+AC15+AF15+AI15+AL15</f>
        <v>41000</v>
      </c>
      <c r="I15" s="30">
        <f>L15+O15+R15+X15+AA15+AD15+AG15+AJ15+AM15</f>
        <v>10700</v>
      </c>
      <c r="J15" s="30">
        <f>SUM(K15:L15)</f>
        <v>3600</v>
      </c>
      <c r="K15" s="30">
        <v>2500</v>
      </c>
      <c r="L15" s="25">
        <v>1100</v>
      </c>
      <c r="M15" s="30">
        <f>SUM(N15:O15)</f>
        <v>0</v>
      </c>
      <c r="N15" s="30">
        <v>0</v>
      </c>
      <c r="O15" s="30">
        <v>0</v>
      </c>
      <c r="P15" s="54">
        <f>SUM(Q15:R15)</f>
        <v>3700</v>
      </c>
      <c r="Q15" s="54">
        <v>1700</v>
      </c>
      <c r="R15" s="53">
        <v>2000</v>
      </c>
      <c r="S15" s="54">
        <f>SUM(T15:U15)</f>
        <v>0</v>
      </c>
      <c r="T15" s="54">
        <v>0</v>
      </c>
      <c r="U15" s="53">
        <v>0</v>
      </c>
      <c r="V15" s="54">
        <f>SUM(W15:X15)</f>
        <v>7100</v>
      </c>
      <c r="W15" s="54">
        <v>6100</v>
      </c>
      <c r="X15" s="53">
        <v>1000</v>
      </c>
      <c r="Y15" s="54">
        <f>SUM(Z15:AA15)</f>
        <v>24400</v>
      </c>
      <c r="Z15" s="54">
        <v>19800</v>
      </c>
      <c r="AA15" s="53">
        <v>4600</v>
      </c>
      <c r="AB15" s="54">
        <f>SUM(AC15:AD15)</f>
        <v>300</v>
      </c>
      <c r="AC15" s="30">
        <v>100</v>
      </c>
      <c r="AD15" s="53">
        <v>200</v>
      </c>
      <c r="AE15" s="54">
        <f>SUM(AF15:AG15)</f>
        <v>3800</v>
      </c>
      <c r="AF15" s="54">
        <v>3100</v>
      </c>
      <c r="AG15" s="53">
        <v>700</v>
      </c>
      <c r="AH15" s="54">
        <f>SUM(AI15:AJ15)</f>
        <v>8600</v>
      </c>
      <c r="AI15" s="54">
        <v>7600</v>
      </c>
      <c r="AJ15" s="53">
        <v>1000</v>
      </c>
      <c r="AK15" s="54">
        <f>SUM(AL15:AM15)</f>
        <v>200</v>
      </c>
      <c r="AL15" s="54">
        <v>100</v>
      </c>
      <c r="AM15" s="53">
        <v>100</v>
      </c>
      <c r="AN15" s="54">
        <f>SUM(AO15:AP15)</f>
        <v>16600</v>
      </c>
      <c r="AO15" s="54">
        <v>16200</v>
      </c>
      <c r="AP15" s="53">
        <v>400</v>
      </c>
      <c r="AQ15" s="54">
        <f t="shared" si="0"/>
        <v>75200</v>
      </c>
      <c r="AR15" s="30">
        <f>E15+H15+AO15</f>
        <v>61300</v>
      </c>
      <c r="AS15" s="31">
        <f>F15+I15+AP15</f>
        <v>13900</v>
      </c>
      <c r="AU15" s="44"/>
      <c r="AV15" s="44"/>
    </row>
    <row r="16" spans="2:48" ht="13.5" customHeight="1">
      <c r="B16" s="188"/>
      <c r="C16" s="94" t="s">
        <v>38</v>
      </c>
      <c r="D16" s="91">
        <f>D15/AQ15</f>
        <v>9.1755319148936171E-2</v>
      </c>
      <c r="E16" s="92">
        <f>E15/$AR$15</f>
        <v>6.6884176182707991E-2</v>
      </c>
      <c r="F16" s="92">
        <f>F15/$AS$15</f>
        <v>0.20143884892086331</v>
      </c>
      <c r="G16" s="92">
        <f>G15/AQ15</f>
        <v>0.6875</v>
      </c>
      <c r="H16" s="92">
        <f>H15/$AR$15</f>
        <v>0.66884176182707988</v>
      </c>
      <c r="I16" s="92">
        <f>I15/$AS$15</f>
        <v>0.76978417266187049</v>
      </c>
      <c r="J16" s="92">
        <f>J15/AQ15</f>
        <v>4.7872340425531915E-2</v>
      </c>
      <c r="K16" s="92">
        <f>K15/$AR$15</f>
        <v>4.0783034257748776E-2</v>
      </c>
      <c r="L16" s="92">
        <f>L15/$AS$15</f>
        <v>7.9136690647482008E-2</v>
      </c>
      <c r="M16" s="92">
        <f>M15/AQ15</f>
        <v>0</v>
      </c>
      <c r="N16" s="92">
        <f>N15/$AR$15</f>
        <v>0</v>
      </c>
      <c r="O16" s="92">
        <f>O15/$AS$15</f>
        <v>0</v>
      </c>
      <c r="P16" s="93">
        <f>P15/AQ15</f>
        <v>4.920212765957447E-2</v>
      </c>
      <c r="Q16" s="92">
        <f>Q15/$AR$15</f>
        <v>2.7732463295269169E-2</v>
      </c>
      <c r="R16" s="92">
        <f>R15/$AS$15</f>
        <v>0.14388489208633093</v>
      </c>
      <c r="S16" s="93">
        <f>S15/AQ15</f>
        <v>0</v>
      </c>
      <c r="T16" s="92">
        <f>T15/$AR$15</f>
        <v>0</v>
      </c>
      <c r="U16" s="92">
        <f>U15/$AS$15</f>
        <v>0</v>
      </c>
      <c r="V16" s="93">
        <f>V15/AQ15</f>
        <v>9.4414893617021281E-2</v>
      </c>
      <c r="W16" s="92">
        <f>W15/$AR$15</f>
        <v>9.951060358890701E-2</v>
      </c>
      <c r="X16" s="92">
        <f>X15/$AS$15</f>
        <v>7.1942446043165464E-2</v>
      </c>
      <c r="Y16" s="93">
        <f>Y15/AQ15</f>
        <v>0.32446808510638298</v>
      </c>
      <c r="Z16" s="92">
        <f>Z15/$AR$15</f>
        <v>0.32300163132137033</v>
      </c>
      <c r="AA16" s="92">
        <f>AA15/$AS$15</f>
        <v>0.33093525179856115</v>
      </c>
      <c r="AB16" s="92">
        <f>AB15/AQ15</f>
        <v>3.9893617021276593E-3</v>
      </c>
      <c r="AC16" s="92">
        <f>AC15/$AR$15</f>
        <v>1.6313213703099511E-3</v>
      </c>
      <c r="AD16" s="92">
        <f>AD15/$AS$15</f>
        <v>1.4388489208633094E-2</v>
      </c>
      <c r="AE16" s="93">
        <f>AE15/AQ15</f>
        <v>5.0531914893617018E-2</v>
      </c>
      <c r="AF16" s="92">
        <f>AF15/$AR$15</f>
        <v>5.0570962479608482E-2</v>
      </c>
      <c r="AG16" s="92">
        <f>AG15/$AS$15</f>
        <v>5.0359712230215826E-2</v>
      </c>
      <c r="AH16" s="93">
        <f>AH15/AQ15</f>
        <v>0.11436170212765957</v>
      </c>
      <c r="AI16" s="92">
        <f>AI15/$AR$15</f>
        <v>0.12398042414355628</v>
      </c>
      <c r="AJ16" s="92">
        <f>AJ15/$AS$15</f>
        <v>7.1942446043165464E-2</v>
      </c>
      <c r="AK16" s="93">
        <f>AK15/AQ15</f>
        <v>2.6595744680851063E-3</v>
      </c>
      <c r="AL16" s="92">
        <f>AL15/$AR$15</f>
        <v>1.6313213703099511E-3</v>
      </c>
      <c r="AM16" s="92">
        <f>AM15/$AS$15</f>
        <v>7.1942446043165471E-3</v>
      </c>
      <c r="AN16" s="93">
        <f>AN15/AQ15</f>
        <v>0.22074468085106383</v>
      </c>
      <c r="AO16" s="92">
        <f>AO15/$AR$15</f>
        <v>0.26427406199021208</v>
      </c>
      <c r="AP16" s="92">
        <f>AP15/$AS$15</f>
        <v>2.8776978417266189E-2</v>
      </c>
      <c r="AQ16" s="93">
        <f t="shared" si="0"/>
        <v>1</v>
      </c>
      <c r="AR16" s="92">
        <f>AR15/$AR$15</f>
        <v>1</v>
      </c>
      <c r="AS16" s="103">
        <f>AS15/$AS$15</f>
        <v>1</v>
      </c>
      <c r="AU16" s="206"/>
      <c r="AV16" s="206"/>
    </row>
    <row r="17" spans="2:48" ht="13.5" customHeight="1">
      <c r="B17" s="187">
        <v>2016</v>
      </c>
      <c r="C17" s="65"/>
      <c r="D17" s="51">
        <v>7100</v>
      </c>
      <c r="E17" s="30">
        <v>4100</v>
      </c>
      <c r="F17" s="30">
        <v>3000</v>
      </c>
      <c r="G17" s="30">
        <v>48900</v>
      </c>
      <c r="H17" s="30">
        <v>40000</v>
      </c>
      <c r="I17" s="30">
        <v>8900</v>
      </c>
      <c r="J17" s="30">
        <v>3000</v>
      </c>
      <c r="K17" s="30">
        <v>1900</v>
      </c>
      <c r="L17" s="25">
        <v>1100</v>
      </c>
      <c r="M17" s="30">
        <v>100</v>
      </c>
      <c r="N17" s="30">
        <v>0</v>
      </c>
      <c r="O17" s="30">
        <v>100</v>
      </c>
      <c r="P17" s="54">
        <f>SUM(Q17:R17)</f>
        <v>4700</v>
      </c>
      <c r="Q17" s="54">
        <v>1800</v>
      </c>
      <c r="R17" s="53">
        <v>2900</v>
      </c>
      <c r="S17" s="54">
        <f>SUM(T17:U17)</f>
        <v>0</v>
      </c>
      <c r="T17" s="54">
        <v>0</v>
      </c>
      <c r="U17" s="53">
        <v>0</v>
      </c>
      <c r="V17" s="54">
        <f>SUM(W17:X17)</f>
        <v>6400</v>
      </c>
      <c r="W17" s="54">
        <v>5600</v>
      </c>
      <c r="X17" s="53">
        <v>800</v>
      </c>
      <c r="Y17" s="54">
        <f>SUM(Z17:AA17)</f>
        <v>22900</v>
      </c>
      <c r="Z17" s="54">
        <v>20000</v>
      </c>
      <c r="AA17" s="53">
        <v>2900</v>
      </c>
      <c r="AB17" s="54">
        <f>SUM(AC17:AD17)</f>
        <v>100</v>
      </c>
      <c r="AC17" s="30">
        <v>100</v>
      </c>
      <c r="AD17" s="53"/>
      <c r="AE17" s="54">
        <f>SUM(AF17:AG17)</f>
        <v>3400</v>
      </c>
      <c r="AF17" s="54">
        <v>2900</v>
      </c>
      <c r="AG17" s="53">
        <v>500</v>
      </c>
      <c r="AH17" s="54">
        <f>SUM(AI17:AJ17)</f>
        <v>8100</v>
      </c>
      <c r="AI17" s="54">
        <v>7600</v>
      </c>
      <c r="AJ17" s="53">
        <v>500</v>
      </c>
      <c r="AK17" s="54">
        <f>SUM(AL17:AM17)</f>
        <v>200</v>
      </c>
      <c r="AL17" s="54">
        <v>100</v>
      </c>
      <c r="AM17" s="53">
        <v>100</v>
      </c>
      <c r="AN17" s="54">
        <f>SUM(AO17:AP17)</f>
        <v>17200</v>
      </c>
      <c r="AO17" s="54">
        <v>16900</v>
      </c>
      <c r="AP17" s="53">
        <v>300</v>
      </c>
      <c r="AQ17" s="54">
        <f t="shared" ref="AQ17:AQ18" si="1">D17+G17+AN17</f>
        <v>73200</v>
      </c>
      <c r="AR17" s="30">
        <f>E17+H17+AO17</f>
        <v>61000</v>
      </c>
      <c r="AS17" s="31">
        <f>F17+I17+AP17</f>
        <v>12200</v>
      </c>
      <c r="AU17" s="44"/>
      <c r="AV17" s="44"/>
    </row>
    <row r="18" spans="2:48" ht="13.5" customHeight="1">
      <c r="B18" s="188"/>
      <c r="C18" s="94" t="s">
        <v>38</v>
      </c>
      <c r="D18" s="91">
        <f>D17/AQ17</f>
        <v>9.699453551912568E-2</v>
      </c>
      <c r="E18" s="92">
        <f>E17/$AR$17</f>
        <v>6.7213114754098358E-2</v>
      </c>
      <c r="F18" s="92">
        <f>F17/$AS$17</f>
        <v>0.24590163934426229</v>
      </c>
      <c r="G18" s="92">
        <f>G17/AQ17</f>
        <v>0.66803278688524592</v>
      </c>
      <c r="H18" s="92">
        <f>H17/$AR$17</f>
        <v>0.65573770491803274</v>
      </c>
      <c r="I18" s="92">
        <f>I17/$AS$17</f>
        <v>0.72950819672131151</v>
      </c>
      <c r="J18" s="92">
        <f>J17/AQ17</f>
        <v>4.0983606557377046E-2</v>
      </c>
      <c r="K18" s="92">
        <f>K17/$AR$17</f>
        <v>3.1147540983606559E-2</v>
      </c>
      <c r="L18" s="92">
        <f>L17/$AS$17</f>
        <v>9.0163934426229511E-2</v>
      </c>
      <c r="M18" s="92">
        <f>M17/AQ17</f>
        <v>1.366120218579235E-3</v>
      </c>
      <c r="N18" s="92">
        <f>N17/$AR$17</f>
        <v>0</v>
      </c>
      <c r="O18" s="92">
        <f>O17/$AS$17</f>
        <v>8.1967213114754103E-3</v>
      </c>
      <c r="P18" s="93">
        <f>P17/AQ17</f>
        <v>6.4207650273224046E-2</v>
      </c>
      <c r="Q18" s="92">
        <f>Q17/$AR$17</f>
        <v>2.9508196721311476E-2</v>
      </c>
      <c r="R18" s="92">
        <f>R17/$AS$17</f>
        <v>0.23770491803278687</v>
      </c>
      <c r="S18" s="93">
        <f>S17/AQ17</f>
        <v>0</v>
      </c>
      <c r="T18" s="92">
        <f>T17/$AR$17</f>
        <v>0</v>
      </c>
      <c r="U18" s="92">
        <f>U17/$AS$17</f>
        <v>0</v>
      </c>
      <c r="V18" s="93">
        <f>V17/AQ17</f>
        <v>8.7431693989071038E-2</v>
      </c>
      <c r="W18" s="92">
        <f>W17/$AR$17</f>
        <v>9.1803278688524587E-2</v>
      </c>
      <c r="X18" s="92">
        <f>X17/$AS$17</f>
        <v>6.5573770491803282E-2</v>
      </c>
      <c r="Y18" s="93">
        <f>Y17/AQ17</f>
        <v>0.31284153005464482</v>
      </c>
      <c r="Z18" s="92">
        <f>Z17/$AR$17</f>
        <v>0.32786885245901637</v>
      </c>
      <c r="AA18" s="92">
        <f>AA17/$AS$17</f>
        <v>0.23770491803278687</v>
      </c>
      <c r="AB18" s="92">
        <f>AB17/AQ17</f>
        <v>1.366120218579235E-3</v>
      </c>
      <c r="AC18" s="92">
        <f>AC17/$AR$17</f>
        <v>1.639344262295082E-3</v>
      </c>
      <c r="AD18" s="92">
        <f>AD17/$AS$17</f>
        <v>0</v>
      </c>
      <c r="AE18" s="93">
        <f>AE17/AQ17</f>
        <v>4.6448087431693992E-2</v>
      </c>
      <c r="AF18" s="92">
        <f>AF17/$AR$17</f>
        <v>4.7540983606557376E-2</v>
      </c>
      <c r="AG18" s="92">
        <f>AG17/$AS$17</f>
        <v>4.0983606557377046E-2</v>
      </c>
      <c r="AH18" s="93">
        <f>AH17/AQ17</f>
        <v>0.11065573770491803</v>
      </c>
      <c r="AI18" s="92">
        <f>AI17/$AR$17</f>
        <v>0.12459016393442623</v>
      </c>
      <c r="AJ18" s="92">
        <f>AJ17/$AS$17</f>
        <v>4.0983606557377046E-2</v>
      </c>
      <c r="AK18" s="93">
        <f>AK17/AQ17</f>
        <v>2.7322404371584699E-3</v>
      </c>
      <c r="AL18" s="92">
        <f>AL17/$AR$17</f>
        <v>1.639344262295082E-3</v>
      </c>
      <c r="AM18" s="92">
        <f>AM17/$AS$17</f>
        <v>8.1967213114754103E-3</v>
      </c>
      <c r="AN18" s="93">
        <f>AN17/AQ17</f>
        <v>0.23497267759562843</v>
      </c>
      <c r="AO18" s="92">
        <f>AO17/$AR$17</f>
        <v>0.27704918032786885</v>
      </c>
      <c r="AP18" s="92">
        <f>AP17/$AS$17</f>
        <v>2.4590163934426229E-2</v>
      </c>
      <c r="AQ18" s="93">
        <f t="shared" si="1"/>
        <v>1</v>
      </c>
      <c r="AR18" s="92">
        <f>AR17/$AR$17</f>
        <v>1</v>
      </c>
      <c r="AS18" s="103">
        <f>AS17/$AS$17</f>
        <v>1</v>
      </c>
      <c r="AU18" s="206"/>
      <c r="AV18" s="206"/>
    </row>
    <row r="19" spans="2:48" ht="13.5" customHeight="1">
      <c r="B19" s="187">
        <v>2017</v>
      </c>
      <c r="C19" s="65"/>
      <c r="D19" s="51">
        <v>6600</v>
      </c>
      <c r="E19" s="30">
        <v>4300</v>
      </c>
      <c r="F19" s="30">
        <v>2300</v>
      </c>
      <c r="G19" s="30">
        <v>47000</v>
      </c>
      <c r="H19" s="30">
        <v>40300</v>
      </c>
      <c r="I19" s="30">
        <v>6700</v>
      </c>
      <c r="J19" s="30">
        <v>2600</v>
      </c>
      <c r="K19" s="30">
        <v>1700</v>
      </c>
      <c r="L19" s="25">
        <v>900</v>
      </c>
      <c r="M19" s="30">
        <v>0</v>
      </c>
      <c r="N19" s="30">
        <v>0</v>
      </c>
      <c r="O19" s="30">
        <v>0</v>
      </c>
      <c r="P19" s="54">
        <v>3800</v>
      </c>
      <c r="Q19" s="54">
        <v>1600</v>
      </c>
      <c r="R19" s="53">
        <v>2200</v>
      </c>
      <c r="S19" s="54">
        <f>SUM(T19:U19)</f>
        <v>0</v>
      </c>
      <c r="T19" s="54">
        <v>0</v>
      </c>
      <c r="U19" s="53">
        <v>0</v>
      </c>
      <c r="V19" s="54">
        <v>7000</v>
      </c>
      <c r="W19" s="54">
        <v>5900</v>
      </c>
      <c r="X19" s="53">
        <v>1100</v>
      </c>
      <c r="Y19" s="54">
        <v>22500</v>
      </c>
      <c r="Z19" s="54">
        <v>20600</v>
      </c>
      <c r="AA19" s="53">
        <v>1900</v>
      </c>
      <c r="AB19" s="54">
        <f>SUM(AC19:AD19)</f>
        <v>0</v>
      </c>
      <c r="AC19" s="30">
        <v>0</v>
      </c>
      <c r="AD19" s="30">
        <v>0</v>
      </c>
      <c r="AE19" s="54">
        <f>SUM(AF19:AG19)</f>
        <v>2700</v>
      </c>
      <c r="AF19" s="54">
        <v>2500</v>
      </c>
      <c r="AG19" s="53">
        <v>200</v>
      </c>
      <c r="AH19" s="54">
        <f>SUM(AI19:AJ19)</f>
        <v>8200</v>
      </c>
      <c r="AI19" s="54">
        <v>7900</v>
      </c>
      <c r="AJ19" s="53">
        <v>300</v>
      </c>
      <c r="AK19" s="54">
        <f>SUM(AL19:AM19)</f>
        <v>200</v>
      </c>
      <c r="AL19" s="54">
        <v>100</v>
      </c>
      <c r="AM19" s="53">
        <v>100</v>
      </c>
      <c r="AN19" s="54">
        <f>SUM(AO19:AP19)</f>
        <v>17400</v>
      </c>
      <c r="AO19" s="54">
        <v>17100</v>
      </c>
      <c r="AP19" s="53">
        <v>300</v>
      </c>
      <c r="AQ19" s="54">
        <f t="shared" ref="AQ19:AQ20" si="2">D19+G19+AN19</f>
        <v>71000</v>
      </c>
      <c r="AR19" s="30">
        <f>E19+H19+AO19</f>
        <v>61700</v>
      </c>
      <c r="AS19" s="31">
        <f>F19+I19+AP19</f>
        <v>9300</v>
      </c>
      <c r="AU19" s="44"/>
      <c r="AV19" s="44"/>
    </row>
    <row r="20" spans="2:48" ht="13.5" customHeight="1">
      <c r="B20" s="188"/>
      <c r="C20" s="94" t="s">
        <v>38</v>
      </c>
      <c r="D20" s="91">
        <f>D19/AQ19</f>
        <v>9.295774647887324E-2</v>
      </c>
      <c r="E20" s="92">
        <f>E19/$AR$19</f>
        <v>6.9692058346839544E-2</v>
      </c>
      <c r="F20" s="92">
        <f>F19/$AS$19</f>
        <v>0.24731182795698925</v>
      </c>
      <c r="G20" s="92">
        <f>G19/AQ19</f>
        <v>0.6619718309859155</v>
      </c>
      <c r="H20" s="92">
        <f>H19/$AR$19</f>
        <v>0.65316045380875198</v>
      </c>
      <c r="I20" s="92">
        <f>I19/$AS$19</f>
        <v>0.72043010752688175</v>
      </c>
      <c r="J20" s="92">
        <f>J19/AQ19</f>
        <v>3.6619718309859155E-2</v>
      </c>
      <c r="K20" s="92">
        <f>K19/$AR$19</f>
        <v>2.7552674230145867E-2</v>
      </c>
      <c r="L20" s="92">
        <f>L19/$AS$19</f>
        <v>9.6774193548387094E-2</v>
      </c>
      <c r="M20" s="92">
        <f>M19/AQ19</f>
        <v>0</v>
      </c>
      <c r="N20" s="92">
        <f>N19/$AR$19</f>
        <v>0</v>
      </c>
      <c r="O20" s="92">
        <f>O19/$AS$19</f>
        <v>0</v>
      </c>
      <c r="P20" s="93">
        <f>P19/AQ19</f>
        <v>5.3521126760563378E-2</v>
      </c>
      <c r="Q20" s="92">
        <f>Q19/$AR$19</f>
        <v>2.5931928687196109E-2</v>
      </c>
      <c r="R20" s="92">
        <f>R19/$AS$19</f>
        <v>0.23655913978494625</v>
      </c>
      <c r="S20" s="93">
        <f>S19/AQ19</f>
        <v>0</v>
      </c>
      <c r="T20" s="92">
        <f>T19/$AR$17</f>
        <v>0</v>
      </c>
      <c r="U20" s="92">
        <f>U19/$AS$17</f>
        <v>0</v>
      </c>
      <c r="V20" s="93">
        <f>V19/AQ19</f>
        <v>9.8591549295774641E-2</v>
      </c>
      <c r="W20" s="92">
        <f>W19/$AR$19</f>
        <v>9.5623987034035657E-2</v>
      </c>
      <c r="X20" s="92">
        <f>X19/$AS$19</f>
        <v>0.11827956989247312</v>
      </c>
      <c r="Y20" s="93">
        <f>Y19/AQ19</f>
        <v>0.31690140845070425</v>
      </c>
      <c r="Z20" s="92">
        <f>Z19/$AR$19</f>
        <v>0.33387358184764993</v>
      </c>
      <c r="AA20" s="92">
        <f>AA19/$AS$19</f>
        <v>0.20430107526881722</v>
      </c>
      <c r="AB20" s="92">
        <f>AB19/AQ19</f>
        <v>0</v>
      </c>
      <c r="AC20" s="92">
        <f>AC19/$AR$19</f>
        <v>0</v>
      </c>
      <c r="AD20" s="92">
        <f>AD19/$AS$19</f>
        <v>0</v>
      </c>
      <c r="AE20" s="93">
        <f>AE19/AQ19</f>
        <v>3.8028169014084505E-2</v>
      </c>
      <c r="AF20" s="92">
        <f>AF19/$AR$19</f>
        <v>4.0518638573743923E-2</v>
      </c>
      <c r="AG20" s="92">
        <f>AG19/$AS$19</f>
        <v>2.1505376344086023E-2</v>
      </c>
      <c r="AH20" s="93">
        <f>AH19/AQ19</f>
        <v>0.11549295774647887</v>
      </c>
      <c r="AI20" s="92">
        <f>AI19/$AR$19</f>
        <v>0.1280388978930308</v>
      </c>
      <c r="AJ20" s="92">
        <f>AJ19/$AS$19</f>
        <v>3.2258064516129031E-2</v>
      </c>
      <c r="AK20" s="93">
        <f>AK19/AQ19</f>
        <v>2.8169014084507044E-3</v>
      </c>
      <c r="AL20" s="92">
        <f>AL19/$AR$19</f>
        <v>1.6207455429497568E-3</v>
      </c>
      <c r="AM20" s="92">
        <f>AM19/$AS$19</f>
        <v>1.0752688172043012E-2</v>
      </c>
      <c r="AN20" s="93">
        <f>AN19/AQ19</f>
        <v>0.24507042253521127</v>
      </c>
      <c r="AO20" s="92">
        <f>AO19/$AR$19</f>
        <v>0.2771474878444084</v>
      </c>
      <c r="AP20" s="92">
        <f>AP19/$AS$19</f>
        <v>3.2258064516129031E-2</v>
      </c>
      <c r="AQ20" s="93">
        <f t="shared" si="2"/>
        <v>1</v>
      </c>
      <c r="AR20" s="92">
        <v>1</v>
      </c>
      <c r="AS20" s="103">
        <v>1</v>
      </c>
      <c r="AU20" s="206"/>
      <c r="AV20" s="206"/>
    </row>
    <row r="21" spans="2:48" ht="13.5" customHeight="1">
      <c r="B21" s="187">
        <v>2018</v>
      </c>
      <c r="C21" s="65"/>
      <c r="D21" s="51">
        <v>7000</v>
      </c>
      <c r="E21" s="30">
        <v>3600</v>
      </c>
      <c r="F21" s="30">
        <v>3400</v>
      </c>
      <c r="G21" s="30">
        <v>53400</v>
      </c>
      <c r="H21" s="30">
        <v>39900</v>
      </c>
      <c r="I21" s="30">
        <v>13500</v>
      </c>
      <c r="J21" s="30">
        <v>3600</v>
      </c>
      <c r="K21" s="30">
        <v>1900</v>
      </c>
      <c r="L21" s="25">
        <v>1700</v>
      </c>
      <c r="M21" s="30">
        <v>200</v>
      </c>
      <c r="N21" s="30">
        <v>100</v>
      </c>
      <c r="O21" s="30">
        <v>100</v>
      </c>
      <c r="P21" s="54">
        <v>5300</v>
      </c>
      <c r="Q21" s="54">
        <v>1900</v>
      </c>
      <c r="R21" s="53">
        <v>3400</v>
      </c>
      <c r="S21" s="54">
        <f>V21+Y21</f>
        <v>33100</v>
      </c>
      <c r="T21" s="54">
        <f t="shared" ref="T21:U21" si="3">W21+Z21</f>
        <v>25600</v>
      </c>
      <c r="U21" s="54">
        <f t="shared" si="3"/>
        <v>7500</v>
      </c>
      <c r="V21" s="54">
        <v>7800</v>
      </c>
      <c r="W21" s="54">
        <v>5800</v>
      </c>
      <c r="X21" s="53">
        <v>2000</v>
      </c>
      <c r="Y21" s="54">
        <v>25300</v>
      </c>
      <c r="Z21" s="54">
        <v>19800</v>
      </c>
      <c r="AA21" s="53">
        <v>5500</v>
      </c>
      <c r="AB21" s="54">
        <f>SUM(AC21:AD21)</f>
        <v>0</v>
      </c>
      <c r="AC21" s="30">
        <v>0</v>
      </c>
      <c r="AD21" s="30">
        <v>0</v>
      </c>
      <c r="AE21" s="54">
        <f>SUM(AF21:AG21)</f>
        <v>2800</v>
      </c>
      <c r="AF21" s="54">
        <v>2400</v>
      </c>
      <c r="AG21" s="53">
        <v>400</v>
      </c>
      <c r="AH21" s="54">
        <f>SUM(AI21:AJ21)</f>
        <v>8100</v>
      </c>
      <c r="AI21" s="54">
        <v>7700</v>
      </c>
      <c r="AJ21" s="53">
        <v>400</v>
      </c>
      <c r="AK21" s="54">
        <f>SUM(AL21:AM21)</f>
        <v>300</v>
      </c>
      <c r="AL21" s="54">
        <v>300</v>
      </c>
      <c r="AM21" s="53">
        <v>0</v>
      </c>
      <c r="AN21" s="54">
        <f>SUM(AO21:AP21)</f>
        <v>17500</v>
      </c>
      <c r="AO21" s="54">
        <v>17200</v>
      </c>
      <c r="AP21" s="53">
        <v>300</v>
      </c>
      <c r="AQ21" s="54">
        <f t="shared" ref="AQ21:AQ22" si="4">D21+G21+AN21</f>
        <v>77900</v>
      </c>
      <c r="AR21" s="30">
        <f>E21+H21+AO21</f>
        <v>60700</v>
      </c>
      <c r="AS21" s="31">
        <f>F21+I21+AP21</f>
        <v>17200</v>
      </c>
      <c r="AU21" s="44"/>
      <c r="AV21" s="44"/>
    </row>
    <row r="22" spans="2:48" ht="13.5" customHeight="1">
      <c r="B22" s="188"/>
      <c r="C22" s="94" t="s">
        <v>38</v>
      </c>
      <c r="D22" s="91">
        <f>D21/AQ21</f>
        <v>8.9858793324775352E-2</v>
      </c>
      <c r="E22" s="92">
        <f>E21/$AR$21</f>
        <v>5.9308072487644151E-2</v>
      </c>
      <c r="F22" s="92">
        <f>F21/$AS$21</f>
        <v>0.19767441860465115</v>
      </c>
      <c r="G22" s="92">
        <f>G21/AQ21</f>
        <v>0.68549422336328625</v>
      </c>
      <c r="H22" s="92">
        <f>H21/$AR$21</f>
        <v>0.65733113673805599</v>
      </c>
      <c r="I22" s="92">
        <f>I21/$AS$21</f>
        <v>0.78488372093023251</v>
      </c>
      <c r="J22" s="92">
        <f>J21/AQ21</f>
        <v>4.6213093709884467E-2</v>
      </c>
      <c r="K22" s="92">
        <f>K21/$AR$21</f>
        <v>3.130148270181219E-2</v>
      </c>
      <c r="L22" s="92">
        <f>L21/$AS$21</f>
        <v>9.8837209302325577E-2</v>
      </c>
      <c r="M22" s="92">
        <f>M21/AQ21</f>
        <v>2.5673940949935813E-3</v>
      </c>
      <c r="N22" s="92">
        <f>N21/$AR$21</f>
        <v>1.6474464579901153E-3</v>
      </c>
      <c r="O22" s="92">
        <f>O21/$AS$21</f>
        <v>5.8139534883720929E-3</v>
      </c>
      <c r="P22" s="93">
        <f>P21/AQ21</f>
        <v>6.8035943517329917E-2</v>
      </c>
      <c r="Q22" s="92">
        <f>Q21/$AR$21</f>
        <v>3.130148270181219E-2</v>
      </c>
      <c r="R22" s="92">
        <f>R21/$AS$21</f>
        <v>0.19767441860465115</v>
      </c>
      <c r="S22" s="93">
        <f>S21/AQ21</f>
        <v>0.42490372272143773</v>
      </c>
      <c r="T22" s="92">
        <f>T21/$AR$21</f>
        <v>0.42174629324546953</v>
      </c>
      <c r="U22" s="92">
        <f>U21/$AS$21</f>
        <v>0.43604651162790697</v>
      </c>
      <c r="V22" s="93">
        <f>V21/AQ21</f>
        <v>0.10012836970474968</v>
      </c>
      <c r="W22" s="92">
        <f>W21/$AR$21</f>
        <v>9.5551894563426693E-2</v>
      </c>
      <c r="X22" s="92">
        <f>X21/$AS$21</f>
        <v>0.11627906976744186</v>
      </c>
      <c r="Y22" s="93">
        <f>Y21/AQ21</f>
        <v>0.32477535301668808</v>
      </c>
      <c r="Z22" s="92">
        <f>Z21/$AR$21</f>
        <v>0.32619439868204281</v>
      </c>
      <c r="AA22" s="92">
        <f>AA21/$AS$21</f>
        <v>0.31976744186046513</v>
      </c>
      <c r="AB22" s="92">
        <f>AB21/AQ21</f>
        <v>0</v>
      </c>
      <c r="AC22" s="92">
        <f>AC21/$AR$21</f>
        <v>0</v>
      </c>
      <c r="AD22" s="92">
        <f>AD21/$AS$21</f>
        <v>0</v>
      </c>
      <c r="AE22" s="93">
        <f>AE21/AQ21</f>
        <v>3.5943517329910142E-2</v>
      </c>
      <c r="AF22" s="92">
        <f>AF21/$AR$21</f>
        <v>3.9538714991762765E-2</v>
      </c>
      <c r="AG22" s="92">
        <f>AG21/$AS$21</f>
        <v>2.3255813953488372E-2</v>
      </c>
      <c r="AH22" s="93">
        <f>AH21/AQ21</f>
        <v>0.10397946084724005</v>
      </c>
      <c r="AI22" s="92">
        <f>AI21/$AR$21</f>
        <v>0.12685337726523888</v>
      </c>
      <c r="AJ22" s="92">
        <f>AJ21/$AS$21</f>
        <v>2.3255813953488372E-2</v>
      </c>
      <c r="AK22" s="93">
        <f>AK21/AQ21</f>
        <v>3.8510911424903724E-3</v>
      </c>
      <c r="AL22" s="92">
        <f>AL21/$AR$21</f>
        <v>4.9423393739703456E-3</v>
      </c>
      <c r="AM22" s="92">
        <f>AM21/$AS$21</f>
        <v>0</v>
      </c>
      <c r="AN22" s="93">
        <f>AN21/AQ21</f>
        <v>0.22464698331193839</v>
      </c>
      <c r="AO22" s="92">
        <f>AO21/$AR$21</f>
        <v>0.28336079077429982</v>
      </c>
      <c r="AP22" s="92">
        <f>AP21/$AS$21</f>
        <v>1.7441860465116279E-2</v>
      </c>
      <c r="AQ22" s="93">
        <f t="shared" si="4"/>
        <v>1</v>
      </c>
      <c r="AR22" s="92">
        <v>1</v>
      </c>
      <c r="AS22" s="103">
        <v>1</v>
      </c>
      <c r="AU22" s="206"/>
      <c r="AV22" s="206"/>
    </row>
    <row r="23" spans="2:48" ht="13.5" customHeight="1">
      <c r="B23" s="187">
        <v>2019</v>
      </c>
      <c r="C23" s="65"/>
      <c r="D23" s="51">
        <v>7500</v>
      </c>
      <c r="E23" s="30">
        <v>4700</v>
      </c>
      <c r="F23" s="30">
        <v>2800</v>
      </c>
      <c r="G23" s="30">
        <v>55000</v>
      </c>
      <c r="H23" s="30">
        <v>39000</v>
      </c>
      <c r="I23" s="30">
        <v>16000</v>
      </c>
      <c r="J23" s="30">
        <v>2200</v>
      </c>
      <c r="K23" s="30">
        <v>1900</v>
      </c>
      <c r="L23" s="25">
        <v>300</v>
      </c>
      <c r="M23" s="30">
        <v>200</v>
      </c>
      <c r="N23" s="30">
        <v>100</v>
      </c>
      <c r="O23" s="30">
        <v>0</v>
      </c>
      <c r="P23" s="54">
        <v>5400</v>
      </c>
      <c r="Q23" s="54">
        <v>1600</v>
      </c>
      <c r="R23" s="53">
        <v>3800</v>
      </c>
      <c r="S23" s="54">
        <f>V23+Y23</f>
        <v>35700</v>
      </c>
      <c r="T23" s="54">
        <f t="shared" ref="T23" si="5">W23+Z23</f>
        <v>24700</v>
      </c>
      <c r="U23" s="54">
        <f t="shared" ref="U23" si="6">X23+AA23</f>
        <v>11000</v>
      </c>
      <c r="V23" s="54">
        <v>9900</v>
      </c>
      <c r="W23" s="54">
        <v>5300</v>
      </c>
      <c r="X23" s="53">
        <v>4600</v>
      </c>
      <c r="Y23" s="54">
        <v>25800</v>
      </c>
      <c r="Z23" s="54">
        <v>19400</v>
      </c>
      <c r="AA23" s="53">
        <v>6400</v>
      </c>
      <c r="AB23" s="54">
        <v>100</v>
      </c>
      <c r="AC23" s="30">
        <v>0</v>
      </c>
      <c r="AD23" s="30">
        <v>100</v>
      </c>
      <c r="AE23" s="54">
        <v>2600</v>
      </c>
      <c r="AF23" s="54">
        <v>2100</v>
      </c>
      <c r="AG23" s="53">
        <v>500</v>
      </c>
      <c r="AH23" s="54">
        <v>8300</v>
      </c>
      <c r="AI23" s="54">
        <v>8000</v>
      </c>
      <c r="AJ23" s="53">
        <v>300</v>
      </c>
      <c r="AK23" s="54">
        <v>600</v>
      </c>
      <c r="AL23" s="54">
        <v>600</v>
      </c>
      <c r="AM23" s="53">
        <v>0</v>
      </c>
      <c r="AN23" s="54">
        <v>19400</v>
      </c>
      <c r="AO23" s="54">
        <v>18200</v>
      </c>
      <c r="AP23" s="53">
        <v>1200</v>
      </c>
      <c r="AQ23" s="54">
        <f t="shared" ref="AQ23:AQ24" si="7">D23+G23+AN23</f>
        <v>81900</v>
      </c>
      <c r="AR23" s="30">
        <f>E23+H23+AO23</f>
        <v>61900</v>
      </c>
      <c r="AS23" s="31">
        <f>F23+I23+AP23</f>
        <v>20000</v>
      </c>
      <c r="AU23" s="44"/>
      <c r="AV23" s="44"/>
    </row>
    <row r="24" spans="2:48" ht="13.5" customHeight="1">
      <c r="B24" s="198"/>
      <c r="C24" s="148" t="s">
        <v>38</v>
      </c>
      <c r="D24" s="149">
        <f>D23/AQ23</f>
        <v>9.1575091575091569E-2</v>
      </c>
      <c r="E24" s="150">
        <f>E23/$AR$23</f>
        <v>7.5928917609046853E-2</v>
      </c>
      <c r="F24" s="150">
        <f>F23/$AS$23</f>
        <v>0.14000000000000001</v>
      </c>
      <c r="G24" s="150">
        <f>G23/AQ23</f>
        <v>0.6715506715506715</v>
      </c>
      <c r="H24" s="150">
        <f>H23/$AR$23</f>
        <v>0.630048465266559</v>
      </c>
      <c r="I24" s="150">
        <f>I23/$AS$23</f>
        <v>0.8</v>
      </c>
      <c r="J24" s="150">
        <f>J23/AQ23</f>
        <v>2.6862026862026864E-2</v>
      </c>
      <c r="K24" s="150">
        <f>K23/$AR$23</f>
        <v>3.0694668820678513E-2</v>
      </c>
      <c r="L24" s="150">
        <f>L23/$AS$23</f>
        <v>1.4999999999999999E-2</v>
      </c>
      <c r="M24" s="150">
        <f>M23/AQ23</f>
        <v>2.442002442002442E-3</v>
      </c>
      <c r="N24" s="150">
        <f>N23/$AR$23</f>
        <v>1.6155088852988692E-3</v>
      </c>
      <c r="O24" s="150">
        <f>O23/$AS$23</f>
        <v>0</v>
      </c>
      <c r="P24" s="151">
        <f>P23/AQ23</f>
        <v>6.5934065934065936E-2</v>
      </c>
      <c r="Q24" s="150">
        <f>Q23/$AR$23</f>
        <v>2.5848142164781908E-2</v>
      </c>
      <c r="R24" s="150">
        <f>R23/$AS$23</f>
        <v>0.19</v>
      </c>
      <c r="S24" s="151">
        <f>S23/AQ23</f>
        <v>0.4358974358974359</v>
      </c>
      <c r="T24" s="150">
        <f>T23/$AR$23</f>
        <v>0.39903069466882068</v>
      </c>
      <c r="U24" s="150">
        <f>U23/$AS$23</f>
        <v>0.55000000000000004</v>
      </c>
      <c r="V24" s="151">
        <f>V23/AQ23</f>
        <v>0.12087912087912088</v>
      </c>
      <c r="W24" s="150">
        <f>W23/$AR$23</f>
        <v>8.5621970920840063E-2</v>
      </c>
      <c r="X24" s="150">
        <f>X23/$AS$23</f>
        <v>0.23</v>
      </c>
      <c r="Y24" s="151">
        <f>Y23/AQ23</f>
        <v>0.31501831501831501</v>
      </c>
      <c r="Z24" s="150">
        <f>Z23/$AR$23</f>
        <v>0.31340872374798062</v>
      </c>
      <c r="AA24" s="150">
        <f>AA23/$AS$23</f>
        <v>0.32</v>
      </c>
      <c r="AB24" s="150">
        <f>AB23/AQ23</f>
        <v>1.221001221001221E-3</v>
      </c>
      <c r="AC24" s="150">
        <f>AC23/$AR$23</f>
        <v>0</v>
      </c>
      <c r="AD24" s="150">
        <f>AD23/$AS$23</f>
        <v>5.0000000000000001E-3</v>
      </c>
      <c r="AE24" s="151">
        <f>AE23/AQ23</f>
        <v>3.1746031746031744E-2</v>
      </c>
      <c r="AF24" s="150">
        <f>AF23/$AR$23</f>
        <v>3.3925686591276254E-2</v>
      </c>
      <c r="AG24" s="150">
        <f>AG23/$AS$23</f>
        <v>2.5000000000000001E-2</v>
      </c>
      <c r="AH24" s="151">
        <f>AH23/AQ23</f>
        <v>0.10134310134310134</v>
      </c>
      <c r="AI24" s="150">
        <f>AI23/$AR$23</f>
        <v>0.12924071082390953</v>
      </c>
      <c r="AJ24" s="150">
        <f>AJ23/$AS$23</f>
        <v>1.4999999999999999E-2</v>
      </c>
      <c r="AK24" s="151">
        <f>AK23/AQ23</f>
        <v>7.326007326007326E-3</v>
      </c>
      <c r="AL24" s="150">
        <f>AL23/$AR$23</f>
        <v>9.6930533117932146E-3</v>
      </c>
      <c r="AM24" s="150">
        <f>AM23/$AS$23</f>
        <v>0</v>
      </c>
      <c r="AN24" s="151">
        <f>AN23/AQ23</f>
        <v>0.23687423687423687</v>
      </c>
      <c r="AO24" s="150">
        <f>AO23/$AR$23</f>
        <v>0.2940226171243942</v>
      </c>
      <c r="AP24" s="150">
        <f>AP23/$AS$23</f>
        <v>0.06</v>
      </c>
      <c r="AQ24" s="151">
        <f t="shared" si="7"/>
        <v>1</v>
      </c>
      <c r="AR24" s="150">
        <v>1</v>
      </c>
      <c r="AS24" s="152">
        <v>1</v>
      </c>
      <c r="AU24" s="206"/>
      <c r="AV24" s="206"/>
    </row>
    <row r="25" spans="2:48" ht="13.5" customHeight="1">
      <c r="B25" s="197">
        <v>2020</v>
      </c>
      <c r="C25" s="153"/>
      <c r="D25" s="26">
        <v>6500</v>
      </c>
      <c r="E25" s="27">
        <v>4500</v>
      </c>
      <c r="F25" s="27">
        <v>2000</v>
      </c>
      <c r="G25" s="27">
        <v>46300</v>
      </c>
      <c r="H25" s="27">
        <v>34200</v>
      </c>
      <c r="I25" s="27">
        <v>12100</v>
      </c>
      <c r="J25" s="27">
        <v>3100</v>
      </c>
      <c r="K25" s="27">
        <v>2000</v>
      </c>
      <c r="L25" s="154">
        <v>1100</v>
      </c>
      <c r="M25" s="27">
        <v>100</v>
      </c>
      <c r="N25" s="27">
        <v>100</v>
      </c>
      <c r="O25" s="27">
        <v>0</v>
      </c>
      <c r="P25" s="55">
        <v>4600</v>
      </c>
      <c r="Q25" s="55">
        <v>1300</v>
      </c>
      <c r="R25" s="155">
        <v>3300</v>
      </c>
      <c r="S25" s="155">
        <f>V25+Y25</f>
        <v>29300</v>
      </c>
      <c r="T25" s="155">
        <f t="shared" ref="T25" si="8">W25+Z25</f>
        <v>22100</v>
      </c>
      <c r="U25" s="155">
        <f t="shared" ref="U25" si="9">X25+AA25</f>
        <v>7200</v>
      </c>
      <c r="V25" s="55">
        <v>7200</v>
      </c>
      <c r="W25" s="55">
        <v>5000</v>
      </c>
      <c r="X25" s="155">
        <v>2200</v>
      </c>
      <c r="Y25" s="55">
        <v>22100</v>
      </c>
      <c r="Z25" s="55">
        <v>17100</v>
      </c>
      <c r="AA25" s="155">
        <v>5000</v>
      </c>
      <c r="AB25" s="55">
        <v>100</v>
      </c>
      <c r="AC25" s="27">
        <v>0</v>
      </c>
      <c r="AD25" s="27">
        <v>100</v>
      </c>
      <c r="AE25" s="55">
        <v>1700</v>
      </c>
      <c r="AF25" s="55">
        <v>1500</v>
      </c>
      <c r="AG25" s="155">
        <v>200</v>
      </c>
      <c r="AH25" s="55">
        <v>6700</v>
      </c>
      <c r="AI25" s="55">
        <v>6500</v>
      </c>
      <c r="AJ25" s="155">
        <v>200</v>
      </c>
      <c r="AK25" s="55">
        <v>700</v>
      </c>
      <c r="AL25" s="55">
        <v>700</v>
      </c>
      <c r="AM25" s="155">
        <v>0</v>
      </c>
      <c r="AN25" s="55">
        <v>21900</v>
      </c>
      <c r="AO25" s="55">
        <v>20900</v>
      </c>
      <c r="AP25" s="155">
        <v>1000</v>
      </c>
      <c r="AQ25" s="55">
        <f t="shared" ref="AQ25:AQ26" si="10">D25+G25+AN25</f>
        <v>74700</v>
      </c>
      <c r="AR25" s="27">
        <f>E25+H25+AO25</f>
        <v>59600</v>
      </c>
      <c r="AS25" s="156">
        <f>F25+I25+AP25</f>
        <v>15100</v>
      </c>
      <c r="AU25" s="44"/>
      <c r="AV25" s="44"/>
    </row>
    <row r="26" spans="2:48" ht="13.5" customHeight="1">
      <c r="B26" s="188"/>
      <c r="C26" s="94" t="s">
        <v>38</v>
      </c>
      <c r="D26" s="91">
        <f>D25/AQ25</f>
        <v>8.7014725568942436E-2</v>
      </c>
      <c r="E26" s="92">
        <f>E25/$AR$25</f>
        <v>7.5503355704697989E-2</v>
      </c>
      <c r="F26" s="92">
        <f>F25/$AS$25</f>
        <v>0.13245033112582782</v>
      </c>
      <c r="G26" s="92">
        <f>G25/AQ25</f>
        <v>0.6198125836680054</v>
      </c>
      <c r="H26" s="92">
        <f>H25/$AR$25</f>
        <v>0.5738255033557047</v>
      </c>
      <c r="I26" s="92">
        <f>I25/$AS$25</f>
        <v>0.80132450331125826</v>
      </c>
      <c r="J26" s="92">
        <f>J25/AQ25</f>
        <v>4.1499330655957165E-2</v>
      </c>
      <c r="K26" s="92">
        <f>K25/$AR$25</f>
        <v>3.3557046979865772E-2</v>
      </c>
      <c r="L26" s="92">
        <f>L25/$AS$25</f>
        <v>7.2847682119205295E-2</v>
      </c>
      <c r="M26" s="92">
        <f>M25/AQ25</f>
        <v>1.3386880856760374E-3</v>
      </c>
      <c r="N26" s="92">
        <f>N25/$AR$25</f>
        <v>1.6778523489932886E-3</v>
      </c>
      <c r="O26" s="92">
        <f>O25/$AS$25</f>
        <v>0</v>
      </c>
      <c r="P26" s="93">
        <f>P25/AQ25</f>
        <v>6.1579651941097727E-2</v>
      </c>
      <c r="Q26" s="92">
        <f>Q25/$AR$25</f>
        <v>2.1812080536912751E-2</v>
      </c>
      <c r="R26" s="92">
        <f>R25/$AS$25</f>
        <v>0.2185430463576159</v>
      </c>
      <c r="S26" s="93">
        <f>S25/AQ25</f>
        <v>0.39223560910307897</v>
      </c>
      <c r="T26" s="92">
        <f>T25/$AR$25</f>
        <v>0.37080536912751677</v>
      </c>
      <c r="U26" s="92">
        <f>U25/$AS$25</f>
        <v>0.47682119205298013</v>
      </c>
      <c r="V26" s="93">
        <f>V25/AQ25</f>
        <v>9.6385542168674704E-2</v>
      </c>
      <c r="W26" s="92">
        <f>W25/$AR$25</f>
        <v>8.3892617449664433E-2</v>
      </c>
      <c r="X26" s="92">
        <f>X25/$AS$25</f>
        <v>0.14569536423841059</v>
      </c>
      <c r="Y26" s="93">
        <f>Y25/AQ25</f>
        <v>0.2958500669344043</v>
      </c>
      <c r="Z26" s="92">
        <f>Z25/$AR$25</f>
        <v>0.28691275167785235</v>
      </c>
      <c r="AA26" s="92">
        <f>AA25/$AS$25</f>
        <v>0.33112582781456956</v>
      </c>
      <c r="AB26" s="92">
        <f>AB25/AQ25</f>
        <v>1.3386880856760374E-3</v>
      </c>
      <c r="AC26" s="92">
        <f>AC25/$AR$25</f>
        <v>0</v>
      </c>
      <c r="AD26" s="92">
        <f>AD25/$AS$25</f>
        <v>6.6225165562913907E-3</v>
      </c>
      <c r="AE26" s="93">
        <f>AE25/AQ25</f>
        <v>2.2757697456492636E-2</v>
      </c>
      <c r="AF26" s="92">
        <f>AF25/$AR$25</f>
        <v>2.5167785234899327E-2</v>
      </c>
      <c r="AG26" s="92">
        <f>AG25/$AS$25</f>
        <v>1.3245033112582781E-2</v>
      </c>
      <c r="AH26" s="93">
        <f>AH25/AQ25</f>
        <v>8.9692101740294516E-2</v>
      </c>
      <c r="AI26" s="92">
        <f>AI25/$AR$25</f>
        <v>0.10906040268456375</v>
      </c>
      <c r="AJ26" s="92">
        <f>AJ25/$AS$25</f>
        <v>1.3245033112582781E-2</v>
      </c>
      <c r="AK26" s="93">
        <f>AK25/AQ25</f>
        <v>9.3708165997322627E-3</v>
      </c>
      <c r="AL26" s="92">
        <f>AL25/$AR$25</f>
        <v>1.1744966442953021E-2</v>
      </c>
      <c r="AM26" s="92">
        <f>AM25/$AS$25</f>
        <v>0</v>
      </c>
      <c r="AN26" s="93">
        <f>AN25/AQ25</f>
        <v>0.29317269076305219</v>
      </c>
      <c r="AO26" s="92">
        <f>AO25/$AR$25</f>
        <v>0.35067114093959734</v>
      </c>
      <c r="AP26" s="92">
        <f>AP25/$AS$25</f>
        <v>6.6225165562913912E-2</v>
      </c>
      <c r="AQ26" s="93">
        <f t="shared" si="10"/>
        <v>1</v>
      </c>
      <c r="AR26" s="92">
        <v>1</v>
      </c>
      <c r="AS26" s="103">
        <v>1</v>
      </c>
      <c r="AU26" s="206"/>
      <c r="AV26" s="206"/>
    </row>
    <row r="27" spans="2:48" ht="13.5" customHeight="1">
      <c r="B27" s="197">
        <v>2021</v>
      </c>
      <c r="C27" s="153"/>
      <c r="D27" s="26">
        <v>8500</v>
      </c>
      <c r="E27" s="27">
        <v>7900</v>
      </c>
      <c r="F27" s="27">
        <v>600</v>
      </c>
      <c r="G27" s="27">
        <v>53200</v>
      </c>
      <c r="H27" s="27">
        <f>K27+N27+Q27+T27+AC27+AF27+AI27+AL27</f>
        <v>44400</v>
      </c>
      <c r="I27" s="27">
        <f>L27+O27+R27+U27+AD27+AG27+AJ27+AM27</f>
        <v>8800</v>
      </c>
      <c r="J27" s="27">
        <v>3400</v>
      </c>
      <c r="K27" s="27">
        <v>2800</v>
      </c>
      <c r="L27" s="154">
        <v>600</v>
      </c>
      <c r="M27" s="27">
        <v>100</v>
      </c>
      <c r="N27" s="27">
        <v>100</v>
      </c>
      <c r="O27" s="27">
        <v>0</v>
      </c>
      <c r="P27" s="55">
        <v>5400</v>
      </c>
      <c r="Q27" s="55">
        <v>2200</v>
      </c>
      <c r="R27" s="155">
        <v>3200</v>
      </c>
      <c r="S27" s="54">
        <f>V27+Y27</f>
        <v>33500</v>
      </c>
      <c r="T27" s="54">
        <f t="shared" ref="T27" si="11">W27+Z27</f>
        <v>28600</v>
      </c>
      <c r="U27" s="54">
        <f t="shared" ref="U27" si="12">X27+AA27</f>
        <v>4900</v>
      </c>
      <c r="V27" s="55">
        <v>9100</v>
      </c>
      <c r="W27" s="55">
        <v>6700</v>
      </c>
      <c r="X27" s="155">
        <v>2400</v>
      </c>
      <c r="Y27" s="55">
        <v>24400</v>
      </c>
      <c r="Z27" s="55">
        <v>21900</v>
      </c>
      <c r="AA27" s="155">
        <v>2500</v>
      </c>
      <c r="AB27" s="55">
        <v>100</v>
      </c>
      <c r="AC27" s="27">
        <v>100</v>
      </c>
      <c r="AD27" s="27">
        <v>0</v>
      </c>
      <c r="AE27" s="55">
        <v>2200</v>
      </c>
      <c r="AF27" s="55">
        <v>2100</v>
      </c>
      <c r="AG27" s="155">
        <v>100</v>
      </c>
      <c r="AH27" s="55">
        <v>7400</v>
      </c>
      <c r="AI27" s="55">
        <v>7400</v>
      </c>
      <c r="AJ27" s="155">
        <v>0</v>
      </c>
      <c r="AK27" s="55">
        <v>1100</v>
      </c>
      <c r="AL27" s="55">
        <v>1100</v>
      </c>
      <c r="AM27" s="155">
        <v>0</v>
      </c>
      <c r="AN27" s="55">
        <v>21100</v>
      </c>
      <c r="AO27" s="55">
        <v>20700</v>
      </c>
      <c r="AP27" s="155">
        <v>400</v>
      </c>
      <c r="AQ27" s="55">
        <f t="shared" ref="AQ27:AQ28" si="13">D27+G27+AN27</f>
        <v>82800</v>
      </c>
      <c r="AR27" s="27">
        <f>E27+H27+AO27</f>
        <v>73000</v>
      </c>
      <c r="AS27" s="156">
        <f>F27+I27+AP27</f>
        <v>9800</v>
      </c>
      <c r="AU27" s="44"/>
      <c r="AV27" s="44"/>
    </row>
    <row r="28" spans="2:48" ht="13.5" customHeight="1">
      <c r="B28" s="188"/>
      <c r="C28" s="94" t="s">
        <v>38</v>
      </c>
      <c r="D28" s="91">
        <f>D27/AQ27</f>
        <v>0.10265700483091787</v>
      </c>
      <c r="E28" s="92">
        <f>E27/$AR$27</f>
        <v>0.10821917808219178</v>
      </c>
      <c r="F28" s="92">
        <f>F27/$AS$27</f>
        <v>6.1224489795918366E-2</v>
      </c>
      <c r="G28" s="92">
        <f>G27/AQ27</f>
        <v>0.64251207729468596</v>
      </c>
      <c r="H28" s="92">
        <f>H27/$AR$27</f>
        <v>0.60821917808219184</v>
      </c>
      <c r="I28" s="92">
        <f>I27/$AS$27</f>
        <v>0.89795918367346939</v>
      </c>
      <c r="J28" s="92">
        <f>J27/AQ27</f>
        <v>4.1062801932367152E-2</v>
      </c>
      <c r="K28" s="92">
        <f>K27/$AR$27</f>
        <v>3.8356164383561646E-2</v>
      </c>
      <c r="L28" s="92">
        <f>L27/$AS$27</f>
        <v>6.1224489795918366E-2</v>
      </c>
      <c r="M28" s="92">
        <f>M27/AQ27</f>
        <v>1.2077294685990338E-3</v>
      </c>
      <c r="N28" s="92">
        <f>N27/$AR$27</f>
        <v>1.3698630136986301E-3</v>
      </c>
      <c r="O28" s="92">
        <f>O27/$AS$27</f>
        <v>0</v>
      </c>
      <c r="P28" s="93">
        <f>P27/AQ27</f>
        <v>6.5217391304347824E-2</v>
      </c>
      <c r="Q28" s="92">
        <f>Q27/$AR$27</f>
        <v>3.0136986301369864E-2</v>
      </c>
      <c r="R28" s="92">
        <f>R27/$AS$27</f>
        <v>0.32653061224489793</v>
      </c>
      <c r="S28" s="93">
        <f>S27/AQ27</f>
        <v>0.40458937198067635</v>
      </c>
      <c r="T28" s="92">
        <f>T27/$AR$27</f>
        <v>0.39178082191780822</v>
      </c>
      <c r="U28" s="92">
        <f>U27/$AS$27</f>
        <v>0.5</v>
      </c>
      <c r="V28" s="93">
        <f>V27/AQ27</f>
        <v>0.10990338164251208</v>
      </c>
      <c r="W28" s="92">
        <f>W27/$AR$27</f>
        <v>9.1780821917808217E-2</v>
      </c>
      <c r="X28" s="92">
        <f>X27/$AS$27</f>
        <v>0.24489795918367346</v>
      </c>
      <c r="Y28" s="93">
        <f>Y27/AQ27</f>
        <v>0.29468599033816423</v>
      </c>
      <c r="Z28" s="92">
        <f>Z27/$AR$27</f>
        <v>0.3</v>
      </c>
      <c r="AA28" s="92">
        <f>AA27/$AS$27</f>
        <v>0.25510204081632654</v>
      </c>
      <c r="AB28" s="92">
        <f>AB27/AQ27</f>
        <v>1.2077294685990338E-3</v>
      </c>
      <c r="AC28" s="92">
        <f>AC27/$AR$27</f>
        <v>1.3698630136986301E-3</v>
      </c>
      <c r="AD28" s="92">
        <f>AD27/$AS$27</f>
        <v>0</v>
      </c>
      <c r="AE28" s="93">
        <f>AE27/AQ27</f>
        <v>2.6570048309178744E-2</v>
      </c>
      <c r="AF28" s="92">
        <f>AF27/$AR$27</f>
        <v>2.8767123287671233E-2</v>
      </c>
      <c r="AG28" s="92">
        <f>AG27/$AS$27</f>
        <v>1.020408163265306E-2</v>
      </c>
      <c r="AH28" s="93">
        <f>AH27/AQ27</f>
        <v>8.9371980676328497E-2</v>
      </c>
      <c r="AI28" s="92">
        <f>AI27/$AR$27</f>
        <v>0.10136986301369863</v>
      </c>
      <c r="AJ28" s="92">
        <f>AJ27/$AS$27</f>
        <v>0</v>
      </c>
      <c r="AK28" s="93">
        <f>AK27/AQ27</f>
        <v>1.3285024154589372E-2</v>
      </c>
      <c r="AL28" s="92">
        <f>AL27/$AR$27</f>
        <v>1.5068493150684932E-2</v>
      </c>
      <c r="AM28" s="92">
        <f>AM27/$AS$27</f>
        <v>0</v>
      </c>
      <c r="AN28" s="93">
        <f>AN27/AQ27</f>
        <v>0.25483091787439616</v>
      </c>
      <c r="AO28" s="92">
        <f>AO27/$AR$27</f>
        <v>0.28356164383561644</v>
      </c>
      <c r="AP28" s="92">
        <f>AP27/$AS$27</f>
        <v>4.0816326530612242E-2</v>
      </c>
      <c r="AQ28" s="93">
        <f t="shared" si="13"/>
        <v>1</v>
      </c>
      <c r="AR28" s="92">
        <v>1</v>
      </c>
      <c r="AS28" s="103">
        <v>1</v>
      </c>
      <c r="AU28" s="206"/>
      <c r="AV28" s="206"/>
    </row>
    <row r="29" spans="2:48" ht="12" customHeight="1">
      <c r="B29" s="19" t="s">
        <v>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Q29" s="19"/>
      <c r="R29" s="19"/>
      <c r="T29" s="19"/>
      <c r="U29" s="19"/>
      <c r="W29" s="19"/>
      <c r="X29" s="19"/>
      <c r="Y29" s="19"/>
      <c r="Z29" s="19"/>
      <c r="AA29" s="19"/>
      <c r="AC29" s="19"/>
      <c r="AD29" s="19"/>
      <c r="AE29" s="47"/>
      <c r="AF29" s="19"/>
      <c r="AG29" s="19"/>
      <c r="AI29" s="19"/>
      <c r="AJ29" s="19"/>
      <c r="AL29" s="19"/>
      <c r="AM29" s="19"/>
      <c r="AO29" s="19"/>
      <c r="AP29" s="19"/>
      <c r="AR29" s="19"/>
      <c r="AS29" s="19"/>
      <c r="AU29" s="46"/>
      <c r="AV29" s="46"/>
    </row>
    <row r="30" spans="2:48" ht="12" customHeight="1">
      <c r="B30" s="13" t="s">
        <v>47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Q30" s="13"/>
      <c r="R30" s="13"/>
      <c r="T30" s="13"/>
      <c r="U30" s="13"/>
      <c r="W30" s="13"/>
      <c r="X30" s="13"/>
      <c r="Y30" s="13"/>
      <c r="Z30" s="13"/>
      <c r="AA30" s="13"/>
      <c r="AC30" s="13"/>
      <c r="AD30" s="13"/>
      <c r="AE30" s="41"/>
      <c r="AF30" s="13"/>
      <c r="AG30" s="13"/>
      <c r="AI30" s="13"/>
      <c r="AJ30" s="13"/>
      <c r="AL30" s="13"/>
      <c r="AM30" s="13"/>
      <c r="AO30" s="13"/>
      <c r="AP30" s="13"/>
      <c r="AR30" s="13"/>
      <c r="AS30" s="13"/>
    </row>
    <row r="31" spans="2:48">
      <c r="B31" s="78" t="s">
        <v>44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Q31" s="14"/>
      <c r="R31" s="14"/>
      <c r="T31" s="14"/>
      <c r="U31" s="14"/>
      <c r="W31" s="14"/>
      <c r="X31" s="14"/>
      <c r="Y31" s="14"/>
      <c r="Z31" s="14"/>
      <c r="AA31" s="14"/>
      <c r="AC31" s="14"/>
      <c r="AD31" s="14"/>
      <c r="AE31" s="41"/>
      <c r="AF31" s="14"/>
      <c r="AG31" s="14"/>
      <c r="AI31" s="14"/>
      <c r="AJ31" s="14"/>
      <c r="AL31" s="14"/>
      <c r="AM31" s="14"/>
      <c r="AO31" s="14"/>
      <c r="AP31" s="14"/>
      <c r="AR31" s="14"/>
      <c r="AS31" s="67" t="str">
        <f>年度!Q72</f>
        <v>毎年1回更新、最終更新日2023/6/27</v>
      </c>
    </row>
    <row r="32" spans="2:48">
      <c r="B32" s="78" t="s">
        <v>48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Q32" s="11"/>
      <c r="R32" s="11"/>
      <c r="T32" s="11"/>
      <c r="U32" s="11"/>
      <c r="W32" s="11"/>
      <c r="X32" s="11"/>
      <c r="Y32" s="11"/>
      <c r="Z32" s="11"/>
      <c r="AA32" s="11"/>
      <c r="AC32" s="11"/>
      <c r="AD32" s="11"/>
      <c r="AE32" s="41"/>
      <c r="AF32" s="11"/>
      <c r="AG32" s="11"/>
      <c r="AI32" s="11"/>
      <c r="AJ32" s="11"/>
      <c r="AL32" s="11"/>
      <c r="AM32" s="11"/>
      <c r="AO32" s="11"/>
      <c r="AP32" s="11"/>
      <c r="AR32" s="11"/>
      <c r="AS32" s="11"/>
    </row>
    <row r="33" spans="2:49">
      <c r="B33" s="11"/>
      <c r="C33" s="11"/>
      <c r="D33" s="11"/>
      <c r="J33" s="11"/>
      <c r="M33" s="11"/>
      <c r="Y33" s="11"/>
      <c r="AB33" s="14"/>
      <c r="AE33" s="41"/>
    </row>
    <row r="34" spans="2:49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</row>
    <row r="35" spans="2:49" ht="13.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70"/>
      <c r="AV35" s="46"/>
      <c r="AW35" s="46"/>
    </row>
    <row r="36" spans="2:49" ht="13.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46"/>
      <c r="AW36" s="46"/>
    </row>
    <row r="37" spans="2:49" ht="13.5">
      <c r="B37" s="69"/>
      <c r="C37" s="71"/>
      <c r="D37" s="71"/>
      <c r="E37" s="71"/>
      <c r="F37" s="71"/>
      <c r="G37" s="69"/>
      <c r="H37" s="71"/>
      <c r="I37" s="71"/>
      <c r="J37" s="71"/>
      <c r="K37" s="71"/>
      <c r="L37" s="71"/>
      <c r="M37" s="71"/>
      <c r="N37" s="71"/>
      <c r="O37" s="71"/>
      <c r="P37" s="69"/>
      <c r="Q37" s="71"/>
      <c r="R37" s="71"/>
      <c r="S37" s="71"/>
      <c r="T37" s="71"/>
      <c r="U37" s="71"/>
      <c r="V37" s="71"/>
      <c r="W37" s="71"/>
      <c r="X37" s="71"/>
      <c r="Y37" s="69"/>
      <c r="Z37" s="71"/>
      <c r="AA37" s="71"/>
      <c r="AB37" s="71"/>
      <c r="AC37" s="71"/>
      <c r="AD37" s="71"/>
      <c r="AE37" s="71"/>
      <c r="AF37" s="71"/>
      <c r="AG37" s="71"/>
      <c r="AH37" s="69"/>
      <c r="AI37" s="71"/>
      <c r="AJ37" s="71"/>
      <c r="AK37" s="71"/>
      <c r="AL37" s="71"/>
      <c r="AM37" s="71"/>
      <c r="AN37" s="71"/>
      <c r="AO37" s="71"/>
      <c r="AP37" s="71"/>
      <c r="AQ37" s="69"/>
      <c r="AR37" s="71"/>
      <c r="AS37" s="71"/>
      <c r="AT37" s="71"/>
      <c r="AU37" s="71"/>
      <c r="AV37" s="46"/>
      <c r="AW37" s="46"/>
    </row>
    <row r="38" spans="2:49" ht="13.5">
      <c r="B38" s="72"/>
      <c r="C38" s="72"/>
      <c r="D38" s="72"/>
      <c r="E38" s="72"/>
      <c r="F38" s="72"/>
      <c r="G38" s="73"/>
      <c r="H38" s="72"/>
      <c r="I38" s="72"/>
      <c r="J38" s="73"/>
      <c r="K38" s="72"/>
      <c r="L38" s="72"/>
      <c r="M38" s="73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3"/>
      <c r="Z38" s="72"/>
      <c r="AA38" s="72"/>
      <c r="AB38" s="73"/>
      <c r="AC38" s="72"/>
      <c r="AD38" s="72"/>
      <c r="AE38" s="73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72"/>
      <c r="AS38" s="72"/>
      <c r="AT38" s="73"/>
      <c r="AU38" s="73"/>
      <c r="AV38" s="46"/>
      <c r="AW38" s="46"/>
    </row>
    <row r="39" spans="2:49" ht="13.5">
      <c r="B39" s="72"/>
      <c r="C39" s="72"/>
      <c r="D39" s="72"/>
      <c r="E39" s="72"/>
      <c r="F39" s="72"/>
      <c r="G39" s="73"/>
      <c r="H39" s="72"/>
      <c r="I39" s="72"/>
      <c r="J39" s="73"/>
      <c r="K39" s="72"/>
      <c r="L39" s="72"/>
      <c r="M39" s="73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3"/>
      <c r="Z39" s="72"/>
      <c r="AA39" s="72"/>
      <c r="AB39" s="73"/>
      <c r="AC39" s="72"/>
      <c r="AD39" s="72"/>
      <c r="AE39" s="73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3"/>
      <c r="AR39" s="72"/>
      <c r="AS39" s="72"/>
      <c r="AT39" s="73"/>
      <c r="AU39" s="73"/>
      <c r="AV39" s="46"/>
      <c r="AW39" s="46"/>
    </row>
    <row r="40" spans="2:49" ht="13.5">
      <c r="B40" s="72"/>
      <c r="C40" s="72"/>
      <c r="D40" s="72"/>
      <c r="E40" s="72"/>
      <c r="F40" s="72"/>
      <c r="G40" s="73"/>
      <c r="H40" s="72"/>
      <c r="I40" s="72"/>
      <c r="J40" s="73"/>
      <c r="K40" s="72"/>
      <c r="L40" s="72"/>
      <c r="M40" s="73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3"/>
      <c r="Z40" s="72"/>
      <c r="AA40" s="72"/>
      <c r="AB40" s="73"/>
      <c r="AC40" s="72"/>
      <c r="AD40" s="72"/>
      <c r="AE40" s="73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3"/>
      <c r="AR40" s="72"/>
      <c r="AS40" s="72"/>
      <c r="AT40" s="73"/>
      <c r="AU40" s="73"/>
      <c r="AV40" s="46"/>
      <c r="AW40" s="46"/>
    </row>
    <row r="41" spans="2:49" ht="13.5">
      <c r="B41" s="72"/>
      <c r="C41" s="72"/>
      <c r="D41" s="72"/>
      <c r="E41" s="72"/>
      <c r="F41" s="72"/>
      <c r="G41" s="73"/>
      <c r="H41" s="72"/>
      <c r="I41" s="72"/>
      <c r="J41" s="73"/>
      <c r="K41" s="72"/>
      <c r="L41" s="72"/>
      <c r="M41" s="73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  <c r="Z41" s="72"/>
      <c r="AA41" s="72"/>
      <c r="AB41" s="73"/>
      <c r="AC41" s="72"/>
      <c r="AD41" s="72"/>
      <c r="AE41" s="73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3"/>
      <c r="AR41" s="72"/>
      <c r="AS41" s="72"/>
      <c r="AT41" s="73"/>
      <c r="AU41" s="73"/>
      <c r="AV41" s="46"/>
      <c r="AW41" s="46"/>
    </row>
    <row r="42" spans="2:49" ht="13.5">
      <c r="B42" s="72"/>
      <c r="C42" s="72"/>
      <c r="D42" s="72"/>
      <c r="E42" s="72"/>
      <c r="F42" s="72"/>
      <c r="G42" s="73"/>
      <c r="H42" s="72"/>
      <c r="I42" s="72"/>
      <c r="J42" s="73"/>
      <c r="K42" s="72"/>
      <c r="L42" s="72"/>
      <c r="M42" s="73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3"/>
      <c r="Z42" s="72"/>
      <c r="AA42" s="72"/>
      <c r="AB42" s="73"/>
      <c r="AC42" s="72"/>
      <c r="AD42" s="72"/>
      <c r="AE42" s="73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3"/>
      <c r="AR42" s="72"/>
      <c r="AS42" s="72"/>
      <c r="AT42" s="73"/>
      <c r="AU42" s="73"/>
      <c r="AV42" s="46"/>
      <c r="AW42" s="46"/>
    </row>
    <row r="43" spans="2:49" ht="13.5">
      <c r="B43" s="72"/>
      <c r="C43" s="72"/>
      <c r="D43" s="72"/>
      <c r="E43" s="72"/>
      <c r="F43" s="72"/>
      <c r="G43" s="73"/>
      <c r="H43" s="72"/>
      <c r="I43" s="72"/>
      <c r="J43" s="73"/>
      <c r="K43" s="72"/>
      <c r="L43" s="72"/>
      <c r="M43" s="73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3"/>
      <c r="Z43" s="72"/>
      <c r="AA43" s="72"/>
      <c r="AB43" s="73"/>
      <c r="AC43" s="72"/>
      <c r="AD43" s="72"/>
      <c r="AE43" s="73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3"/>
      <c r="AR43" s="72"/>
      <c r="AS43" s="72"/>
      <c r="AT43" s="73"/>
      <c r="AU43" s="73"/>
      <c r="AV43" s="46"/>
      <c r="AW43" s="46"/>
    </row>
    <row r="44" spans="2:49" ht="13.5">
      <c r="B44" s="72"/>
      <c r="C44" s="72"/>
      <c r="D44" s="72"/>
      <c r="E44" s="72"/>
      <c r="F44" s="72"/>
      <c r="G44" s="73"/>
      <c r="H44" s="72"/>
      <c r="I44" s="72"/>
      <c r="J44" s="73"/>
      <c r="K44" s="72"/>
      <c r="L44" s="72"/>
      <c r="M44" s="73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3"/>
      <c r="Z44" s="72"/>
      <c r="AA44" s="72"/>
      <c r="AB44" s="73"/>
      <c r="AC44" s="72"/>
      <c r="AD44" s="72"/>
      <c r="AE44" s="73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3"/>
      <c r="AR44" s="72"/>
      <c r="AS44" s="72"/>
      <c r="AT44" s="73"/>
      <c r="AU44" s="73"/>
      <c r="AV44" s="46"/>
      <c r="AW44" s="46"/>
    </row>
    <row r="45" spans="2:49" ht="13.5">
      <c r="B45" s="72"/>
      <c r="C45" s="72"/>
      <c r="D45" s="72"/>
      <c r="E45" s="72"/>
      <c r="F45" s="72"/>
      <c r="G45" s="73"/>
      <c r="H45" s="72"/>
      <c r="I45" s="72"/>
      <c r="J45" s="73"/>
      <c r="K45" s="72"/>
      <c r="L45" s="72"/>
      <c r="M45" s="73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72"/>
      <c r="AA45" s="72"/>
      <c r="AB45" s="73"/>
      <c r="AC45" s="72"/>
      <c r="AD45" s="72"/>
      <c r="AE45" s="73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3"/>
      <c r="AR45" s="72"/>
      <c r="AS45" s="72"/>
      <c r="AT45" s="73"/>
      <c r="AU45" s="73"/>
      <c r="AV45" s="46"/>
      <c r="AW45" s="46"/>
    </row>
    <row r="46" spans="2:49" ht="13.5">
      <c r="B46" s="72"/>
      <c r="C46" s="72"/>
      <c r="D46" s="72"/>
      <c r="E46" s="72"/>
      <c r="F46" s="72"/>
      <c r="G46" s="73"/>
      <c r="H46" s="72"/>
      <c r="I46" s="72"/>
      <c r="J46" s="73"/>
      <c r="K46" s="72"/>
      <c r="L46" s="72"/>
      <c r="M46" s="73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3"/>
      <c r="Z46" s="72"/>
      <c r="AA46" s="72"/>
      <c r="AB46" s="73"/>
      <c r="AC46" s="72"/>
      <c r="AD46" s="72"/>
      <c r="AE46" s="73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3"/>
      <c r="AR46" s="72"/>
      <c r="AS46" s="72"/>
      <c r="AT46" s="73"/>
      <c r="AU46" s="73"/>
      <c r="AV46" s="46"/>
      <c r="AW46" s="46"/>
    </row>
    <row r="47" spans="2:49" ht="13.5">
      <c r="B47" s="72"/>
      <c r="C47" s="72"/>
      <c r="D47" s="72"/>
      <c r="E47" s="72"/>
      <c r="F47" s="72"/>
      <c r="G47" s="73"/>
      <c r="H47" s="72"/>
      <c r="I47" s="72"/>
      <c r="J47" s="73"/>
      <c r="K47" s="72"/>
      <c r="L47" s="72"/>
      <c r="M47" s="73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72"/>
      <c r="AA47" s="72"/>
      <c r="AB47" s="73"/>
      <c r="AC47" s="72"/>
      <c r="AD47" s="72"/>
      <c r="AE47" s="73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3"/>
      <c r="AR47" s="72"/>
      <c r="AS47" s="72"/>
      <c r="AT47" s="73"/>
      <c r="AU47" s="73"/>
      <c r="AV47" s="46"/>
      <c r="AW47" s="46"/>
    </row>
    <row r="48" spans="2:49" ht="13.5">
      <c r="B48" s="72"/>
      <c r="C48" s="72"/>
      <c r="D48" s="72"/>
      <c r="E48" s="72"/>
      <c r="F48" s="72"/>
      <c r="G48" s="73"/>
      <c r="H48" s="72"/>
      <c r="I48" s="72"/>
      <c r="J48" s="73"/>
      <c r="K48" s="72"/>
      <c r="L48" s="72"/>
      <c r="M48" s="73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3"/>
      <c r="Z48" s="72"/>
      <c r="AA48" s="72"/>
      <c r="AB48" s="73"/>
      <c r="AC48" s="72"/>
      <c r="AD48" s="72"/>
      <c r="AE48" s="73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3"/>
      <c r="AR48" s="72"/>
      <c r="AS48" s="72"/>
      <c r="AT48" s="73"/>
      <c r="AU48" s="73"/>
      <c r="AV48" s="46"/>
      <c r="AW48" s="46"/>
    </row>
    <row r="49" spans="2:49" ht="13.5">
      <c r="B49" s="72"/>
      <c r="C49" s="72"/>
      <c r="D49" s="72"/>
      <c r="E49" s="72"/>
      <c r="F49" s="72"/>
      <c r="G49" s="73"/>
      <c r="H49" s="72"/>
      <c r="I49" s="72"/>
      <c r="J49" s="73"/>
      <c r="K49" s="72"/>
      <c r="L49" s="72"/>
      <c r="M49" s="73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3"/>
      <c r="Z49" s="72"/>
      <c r="AA49" s="72"/>
      <c r="AB49" s="73"/>
      <c r="AC49" s="72"/>
      <c r="AD49" s="72"/>
      <c r="AE49" s="73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  <c r="AR49" s="72"/>
      <c r="AS49" s="72"/>
      <c r="AT49" s="73"/>
      <c r="AU49" s="73"/>
      <c r="AV49" s="46"/>
      <c r="AW49" s="46"/>
    </row>
    <row r="50" spans="2:49" ht="13.5">
      <c r="B50" s="72"/>
      <c r="C50" s="72"/>
      <c r="D50" s="72"/>
      <c r="E50" s="72"/>
      <c r="F50" s="72"/>
      <c r="G50" s="73"/>
      <c r="H50" s="72"/>
      <c r="I50" s="72"/>
      <c r="J50" s="73"/>
      <c r="K50" s="72"/>
      <c r="L50" s="72"/>
      <c r="M50" s="73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3"/>
      <c r="Z50" s="72"/>
      <c r="AA50" s="72"/>
      <c r="AB50" s="73"/>
      <c r="AC50" s="72"/>
      <c r="AD50" s="72"/>
      <c r="AE50" s="73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3"/>
      <c r="AR50" s="72"/>
      <c r="AS50" s="72"/>
      <c r="AT50" s="73"/>
      <c r="AU50" s="73"/>
      <c r="AV50" s="46"/>
      <c r="AW50" s="46"/>
    </row>
    <row r="51" spans="2:49" ht="13.5">
      <c r="B51" s="72"/>
      <c r="C51" s="72"/>
      <c r="D51" s="72"/>
      <c r="E51" s="72"/>
      <c r="F51" s="72"/>
      <c r="G51" s="73"/>
      <c r="H51" s="72"/>
      <c r="I51" s="72"/>
      <c r="J51" s="73"/>
      <c r="K51" s="72"/>
      <c r="L51" s="72"/>
      <c r="M51" s="73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72"/>
      <c r="AA51" s="72"/>
      <c r="AB51" s="73"/>
      <c r="AC51" s="72"/>
      <c r="AD51" s="72"/>
      <c r="AE51" s="73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3"/>
      <c r="AR51" s="72"/>
      <c r="AS51" s="72"/>
      <c r="AT51" s="73"/>
      <c r="AU51" s="73"/>
      <c r="AV51" s="46"/>
      <c r="AW51" s="46"/>
    </row>
    <row r="52" spans="2:49" ht="13.5">
      <c r="B52" s="72"/>
      <c r="C52" s="72"/>
      <c r="D52" s="72"/>
      <c r="E52" s="72"/>
      <c r="F52" s="72"/>
      <c r="G52" s="73"/>
      <c r="H52" s="72"/>
      <c r="I52" s="72"/>
      <c r="J52" s="73"/>
      <c r="K52" s="72"/>
      <c r="L52" s="72"/>
      <c r="M52" s="73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72"/>
      <c r="AA52" s="72"/>
      <c r="AB52" s="73"/>
      <c r="AC52" s="72"/>
      <c r="AD52" s="72"/>
      <c r="AE52" s="73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3"/>
      <c r="AR52" s="72"/>
      <c r="AS52" s="72"/>
      <c r="AT52" s="73"/>
      <c r="AU52" s="73"/>
      <c r="AV52" s="46"/>
      <c r="AW52" s="46"/>
    </row>
    <row r="53" spans="2:49" ht="13.5">
      <c r="B53" s="72"/>
      <c r="C53" s="72"/>
      <c r="D53" s="72"/>
      <c r="E53" s="72"/>
      <c r="F53" s="72"/>
      <c r="G53" s="73"/>
      <c r="H53" s="72"/>
      <c r="I53" s="72"/>
      <c r="J53" s="73"/>
      <c r="K53" s="72"/>
      <c r="L53" s="72"/>
      <c r="M53" s="73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3"/>
      <c r="Z53" s="72"/>
      <c r="AA53" s="72"/>
      <c r="AB53" s="73"/>
      <c r="AC53" s="72"/>
      <c r="AD53" s="72"/>
      <c r="AE53" s="73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3"/>
      <c r="AR53" s="72"/>
      <c r="AS53" s="72"/>
      <c r="AT53" s="73"/>
      <c r="AU53" s="73"/>
      <c r="AV53" s="46"/>
      <c r="AW53" s="46"/>
    </row>
    <row r="54" spans="2:49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2:49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2:49">
      <c r="B56" s="46"/>
      <c r="C56" s="46"/>
      <c r="D56" s="46"/>
      <c r="E56" s="46"/>
      <c r="F56" s="46"/>
      <c r="G56" s="46"/>
      <c r="H56" s="46"/>
      <c r="I56" s="46"/>
      <c r="K56" s="46"/>
      <c r="L56" s="46"/>
      <c r="N56" s="46"/>
      <c r="O56" s="46"/>
      <c r="Q56" s="46"/>
      <c r="R56" s="46"/>
      <c r="T56" s="46"/>
      <c r="U56" s="46"/>
      <c r="W56" s="46"/>
      <c r="X56" s="46"/>
      <c r="Z56" s="46"/>
      <c r="AA56" s="46"/>
      <c r="AC56" s="46"/>
      <c r="AD56" s="46"/>
      <c r="AF56" s="46"/>
      <c r="AG56" s="46"/>
      <c r="AI56" s="46"/>
      <c r="AJ56" s="46"/>
      <c r="AL56" s="46"/>
      <c r="AM56" s="46"/>
      <c r="AO56" s="46"/>
      <c r="AP56" s="46"/>
      <c r="AR56" s="46"/>
      <c r="AS56" s="46"/>
    </row>
    <row r="57" spans="2:49">
      <c r="B57" s="46"/>
      <c r="C57" s="46"/>
      <c r="D57" s="46"/>
      <c r="E57" s="46"/>
      <c r="F57" s="46"/>
      <c r="G57" s="46"/>
      <c r="H57" s="46"/>
      <c r="I57" s="46"/>
      <c r="K57" s="46"/>
      <c r="L57" s="46"/>
      <c r="N57" s="46"/>
      <c r="O57" s="46"/>
      <c r="Q57" s="46"/>
      <c r="R57" s="46"/>
      <c r="T57" s="46"/>
      <c r="U57" s="46"/>
      <c r="W57" s="46"/>
      <c r="X57" s="46"/>
      <c r="Z57" s="46"/>
      <c r="AA57" s="46"/>
      <c r="AC57" s="46"/>
      <c r="AD57" s="46"/>
      <c r="AF57" s="46"/>
      <c r="AG57" s="46"/>
      <c r="AI57" s="46"/>
      <c r="AJ57" s="46"/>
      <c r="AL57" s="46"/>
      <c r="AM57" s="46"/>
      <c r="AO57" s="46"/>
      <c r="AP57" s="46"/>
      <c r="AR57" s="46"/>
      <c r="AS57" s="46"/>
    </row>
  </sheetData>
  <mergeCells count="49">
    <mergeCell ref="B27:B28"/>
    <mergeCell ref="U7:U8"/>
    <mergeCell ref="T7:T8"/>
    <mergeCell ref="S6:S8"/>
    <mergeCell ref="Q7:Q8"/>
    <mergeCell ref="B25:B26"/>
    <mergeCell ref="B5:C7"/>
    <mergeCell ref="B21:B22"/>
    <mergeCell ref="B19:B20"/>
    <mergeCell ref="B23:B24"/>
    <mergeCell ref="B17:B18"/>
    <mergeCell ref="I7:I8"/>
    <mergeCell ref="H7:H8"/>
    <mergeCell ref="O7:O8"/>
    <mergeCell ref="M6:M8"/>
    <mergeCell ref="R7:R8"/>
    <mergeCell ref="AS7:AS8"/>
    <mergeCell ref="AR7:AR8"/>
    <mergeCell ref="AH6:AH8"/>
    <mergeCell ref="AJ7:AJ8"/>
    <mergeCell ref="AI7:AI8"/>
    <mergeCell ref="AM7:AM8"/>
    <mergeCell ref="AL7:AL8"/>
    <mergeCell ref="AK6:AK8"/>
    <mergeCell ref="AQ5:AQ8"/>
    <mergeCell ref="AN6:AN8"/>
    <mergeCell ref="AO7:AO8"/>
    <mergeCell ref="AP7:AP8"/>
    <mergeCell ref="AG7:AG8"/>
    <mergeCell ref="AF7:AF8"/>
    <mergeCell ref="AD7:AD8"/>
    <mergeCell ref="AC7:AC8"/>
    <mergeCell ref="AE6:AE8"/>
    <mergeCell ref="Y7:Y8"/>
    <mergeCell ref="AB6:AB8"/>
    <mergeCell ref="N7:N8"/>
    <mergeCell ref="P6:P8"/>
    <mergeCell ref="B15:B16"/>
    <mergeCell ref="B13:B14"/>
    <mergeCell ref="B9:B10"/>
    <mergeCell ref="B11:B12"/>
    <mergeCell ref="V7:V8"/>
    <mergeCell ref="D5:D8"/>
    <mergeCell ref="F7:F8"/>
    <mergeCell ref="E7:E8"/>
    <mergeCell ref="G5:G8"/>
    <mergeCell ref="J6:J8"/>
    <mergeCell ref="L7:L8"/>
    <mergeCell ref="K7:K8"/>
  </mergeCells>
  <phoneticPr fontId="2"/>
  <pageMargins left="0" right="0" top="0.15748031496062992" bottom="0.15748031496062992" header="0.31496062992125984" footer="0.31496062992125984"/>
  <pageSetup paperSize="9" orientation="landscape" horizontalDpi="4294967294" verticalDpi="1200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</vt:lpstr>
      <vt:lpstr>構成比</vt:lpstr>
      <vt:lpstr>構成比!Print_Area</vt:lpstr>
      <vt:lpstr>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日本乳業協会</dc:creator>
  <cp:lastModifiedBy>Windows User</cp:lastModifiedBy>
  <cp:lastPrinted>2020-05-27T23:13:33Z</cp:lastPrinted>
  <dcterms:created xsi:type="dcterms:W3CDTF">2002-01-28T00:48:44Z</dcterms:created>
  <dcterms:modified xsi:type="dcterms:W3CDTF">2023-06-26T05:39:41Z</dcterms:modified>
</cp:coreProperties>
</file>