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irectCloud\一般社団法人Jミルク\共有\J-MILKSV\◇026販路拡大支援事業(2022-23ALIC事業)\⑤交付申請・計画変更\2025\１　J→普及協　申請様式など\"/>
    </mc:Choice>
  </mc:AlternateContent>
  <xr:revisionPtr revIDLastSave="0" documentId="13_ncr:1_{B6F213C4-D11A-4C7B-A46A-857AFFB8937E}" xr6:coauthVersionLast="47" xr6:coauthVersionMax="47" xr10:uidLastSave="{00000000-0000-0000-0000-000000000000}"/>
  <bookViews>
    <workbookView xWindow="22932" yWindow="-108" windowWidth="23256" windowHeight="12576" tabRatio="571" activeTab="1" xr2:uid="{00000000-000D-0000-FFFF-FFFF00000000}"/>
  </bookViews>
  <sheets>
    <sheet name="マスタ" sheetId="8" r:id="rId1"/>
    <sheet name="交付申請書（税込み）" sheetId="1" r:id="rId2"/>
    <sheet name="別紙　実施計画（税込み）" sheetId="2" r:id="rId3"/>
    <sheet name="交付変更承認申請書（税込み）" sheetId="4" r:id="rId4"/>
    <sheet name="別紙　変更実施計画（税込み）" sheetId="5" r:id="rId5"/>
    <sheet name="概算払請求書（税込み）" sheetId="6" r:id="rId6"/>
    <sheet name="別紙　概算払状況（税込み）" sheetId="7" r:id="rId7"/>
    <sheet name="実績報告書（税込み）" sheetId="9" r:id="rId8"/>
    <sheet name="別紙　実績報告（税込み）" sheetId="10" r:id="rId9"/>
    <sheet name="知的財産権報告" sheetId="13" r:id="rId10"/>
    <sheet name="知的財産権報告別紙著作権" sheetId="14" r:id="rId11"/>
  </sheets>
  <definedNames>
    <definedName name="_xlnm.Print_Area" localSheetId="0">マスタ!$B$1:$D$19</definedName>
    <definedName name="_xlnm.Print_Area" localSheetId="5">'概算払請求書（税込み）'!$B$2:$K$49</definedName>
    <definedName name="_xlnm.Print_Area" localSheetId="1">'交付申請書（税込み）'!$B$2:$F$56</definedName>
    <definedName name="_xlnm.Print_Area" localSheetId="3">'交付変更承認申請書（税込み）'!$B$2:$F$58</definedName>
    <definedName name="_xlnm.Print_Area" localSheetId="7">'実績報告書（税込み）'!$B$2:$G$62</definedName>
    <definedName name="_xlnm.Print_Area" localSheetId="9">知的財産権報告!$B$2:$D$36</definedName>
    <definedName name="_xlnm.Print_Area" localSheetId="10">知的財産権報告別紙著作権!$A$1:$F$26</definedName>
    <definedName name="_xlnm.Print_Area" localSheetId="6">'別紙　概算払状況（税込み）'!$A$1:$W$182</definedName>
    <definedName name="_xlnm.Print_Area" localSheetId="2">'別紙　実施計画（税込み）'!$A$1:$V$156</definedName>
    <definedName name="_xlnm.Print_Area" localSheetId="8">'別紙　実績報告（税込み）'!$A$1:$W$182</definedName>
    <definedName name="_xlnm.Print_Area" localSheetId="4">'別紙　変更実施計画（税込み）'!$A$1:$W$196</definedName>
    <definedName name="_xlnm.Print_Titles" localSheetId="6">'別紙　概算払状況（税込み）'!$1:$5</definedName>
    <definedName name="_xlnm.Print_Titles" localSheetId="2">'別紙　実施計画（税込み）'!$1:$5</definedName>
    <definedName name="_xlnm.Print_Titles" localSheetId="8">'別紙　実績報告（税込み）'!$1:$5</definedName>
    <definedName name="_xlnm.Print_Titles" localSheetId="4">'別紙　変更実施計画（税込み）'!$1:$5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4" l="1"/>
  <c r="B15" i="9" l="1"/>
  <c r="B15" i="6"/>
  <c r="E1" i="14" l="1"/>
  <c r="D11" i="13"/>
  <c r="E13" i="9"/>
  <c r="D10" i="13"/>
  <c r="E12" i="9"/>
  <c r="D9" i="13"/>
  <c r="E11" i="9"/>
  <c r="B7" i="13"/>
  <c r="B6" i="13"/>
  <c r="O2" i="10"/>
  <c r="B10" i="9"/>
  <c r="B9" i="9"/>
  <c r="O2" i="7"/>
  <c r="B9" i="6"/>
  <c r="B8" i="6"/>
  <c r="O2" i="5"/>
  <c r="B9" i="4"/>
  <c r="B8" i="4"/>
  <c r="S150" i="2"/>
  <c r="O2" i="2"/>
  <c r="B9" i="1" l="1"/>
  <c r="B8" i="1"/>
  <c r="E58" i="9" l="1"/>
  <c r="C62" i="9"/>
  <c r="C61" i="9"/>
  <c r="C60" i="9"/>
  <c r="C59" i="9"/>
  <c r="C58" i="9"/>
  <c r="C49" i="6"/>
  <c r="C48" i="6"/>
  <c r="C47" i="6"/>
  <c r="C46" i="6"/>
  <c r="E45" i="6"/>
  <c r="C45" i="6"/>
  <c r="I13" i="6"/>
  <c r="I12" i="6"/>
  <c r="I11" i="6"/>
  <c r="D13" i="4"/>
  <c r="D12" i="4"/>
  <c r="D11" i="4"/>
  <c r="D13" i="1"/>
  <c r="D12" i="1"/>
  <c r="D11" i="1"/>
  <c r="I151" i="5" l="1"/>
  <c r="K151" i="5"/>
  <c r="H151" i="5"/>
  <c r="I150" i="5"/>
  <c r="K150" i="5"/>
  <c r="H150" i="5"/>
  <c r="J147" i="5"/>
  <c r="L147" i="5" s="1"/>
  <c r="R147" i="5" s="1"/>
  <c r="J141" i="5"/>
  <c r="L141" i="5" s="1"/>
  <c r="R141" i="5" s="1"/>
  <c r="J135" i="5"/>
  <c r="L135" i="5" s="1"/>
  <c r="R135" i="5" s="1"/>
  <c r="J129" i="5"/>
  <c r="J123" i="5"/>
  <c r="L123" i="5" s="1"/>
  <c r="R123" i="5" s="1"/>
  <c r="J151" i="5" l="1"/>
  <c r="L129" i="5"/>
  <c r="R129" i="5" s="1"/>
  <c r="R151" i="5" s="1"/>
  <c r="L151" i="5"/>
  <c r="H26" i="6"/>
  <c r="C32" i="6"/>
  <c r="C26" i="6"/>
  <c r="D54" i="4"/>
  <c r="E54" i="4"/>
  <c r="C54" i="4"/>
  <c r="D51" i="4"/>
  <c r="E51" i="4"/>
  <c r="C51" i="4"/>
  <c r="E49" i="4"/>
  <c r="D49" i="4"/>
  <c r="C49" i="4"/>
  <c r="D42" i="4"/>
  <c r="E42" i="4"/>
  <c r="C42" i="4"/>
  <c r="D37" i="4"/>
  <c r="E37" i="4"/>
  <c r="C37" i="4"/>
  <c r="D35" i="4"/>
  <c r="E35" i="4"/>
  <c r="C35" i="4"/>
  <c r="D33" i="4"/>
  <c r="E33" i="4"/>
  <c r="C33" i="4"/>
  <c r="E31" i="4"/>
  <c r="D31" i="4"/>
  <c r="C31" i="4"/>
  <c r="E29" i="4" l="1"/>
  <c r="C29" i="4"/>
  <c r="D29" i="4"/>
  <c r="S179" i="10"/>
  <c r="S178" i="10"/>
  <c r="S177" i="10"/>
  <c r="S176" i="10"/>
  <c r="S175" i="10"/>
  <c r="S165" i="10"/>
  <c r="S164" i="10"/>
  <c r="S163" i="10"/>
  <c r="S162" i="10"/>
  <c r="S161" i="10"/>
  <c r="S152" i="10"/>
  <c r="S151" i="10"/>
  <c r="S150" i="10"/>
  <c r="I148" i="10" s="1"/>
  <c r="I153" i="10" s="1"/>
  <c r="D41" i="9" s="1"/>
  <c r="S149" i="10"/>
  <c r="S148" i="10"/>
  <c r="K140" i="10"/>
  <c r="I140" i="10"/>
  <c r="J135" i="10"/>
  <c r="L135" i="10" s="1"/>
  <c r="R135" i="10" s="1"/>
  <c r="J130" i="10"/>
  <c r="L130" i="10" s="1"/>
  <c r="R130" i="10" s="1"/>
  <c r="J125" i="10"/>
  <c r="L125" i="10" s="1"/>
  <c r="R125" i="10" s="1"/>
  <c r="J120" i="10"/>
  <c r="L120" i="10" s="1"/>
  <c r="R120" i="10" s="1"/>
  <c r="J115" i="10"/>
  <c r="J140" i="10" s="1"/>
  <c r="S108" i="10"/>
  <c r="S107" i="10"/>
  <c r="S106" i="10"/>
  <c r="S105" i="10"/>
  <c r="S104" i="10"/>
  <c r="S95" i="10"/>
  <c r="S94" i="10"/>
  <c r="S93" i="10"/>
  <c r="S92" i="10"/>
  <c r="S91" i="10"/>
  <c r="S82" i="10"/>
  <c r="S81" i="10"/>
  <c r="S80" i="10"/>
  <c r="S79" i="10"/>
  <c r="S78" i="10"/>
  <c r="S64" i="10"/>
  <c r="S63" i="10"/>
  <c r="S62" i="10"/>
  <c r="S61" i="10"/>
  <c r="S60" i="10"/>
  <c r="G53" i="10"/>
  <c r="I52" i="10"/>
  <c r="H52" i="10"/>
  <c r="I51" i="10"/>
  <c r="H51" i="10"/>
  <c r="J51" i="10" s="1"/>
  <c r="I50" i="10"/>
  <c r="H50" i="10"/>
  <c r="I49" i="10"/>
  <c r="H49" i="10"/>
  <c r="I48" i="10"/>
  <c r="H48" i="10"/>
  <c r="I47" i="10"/>
  <c r="H47" i="10"/>
  <c r="J47" i="10" s="1"/>
  <c r="I46" i="10"/>
  <c r="H46" i="10"/>
  <c r="J46" i="10" s="1"/>
  <c r="I45" i="10"/>
  <c r="H45" i="10"/>
  <c r="J45" i="10" s="1"/>
  <c r="I44" i="10"/>
  <c r="H44" i="10"/>
  <c r="I43" i="10"/>
  <c r="H43" i="10"/>
  <c r="J43" i="10" s="1"/>
  <c r="I42" i="10"/>
  <c r="H42" i="10"/>
  <c r="I41" i="10"/>
  <c r="H41" i="10"/>
  <c r="J41" i="10" s="1"/>
  <c r="I40" i="10"/>
  <c r="H40" i="10"/>
  <c r="J40" i="10" s="1"/>
  <c r="I39" i="10"/>
  <c r="H39" i="10"/>
  <c r="J39" i="10" s="1"/>
  <c r="I38" i="10"/>
  <c r="H38" i="10"/>
  <c r="J38" i="10" s="1"/>
  <c r="V28" i="10"/>
  <c r="S28" i="10"/>
  <c r="V27" i="10"/>
  <c r="S27" i="10"/>
  <c r="V26" i="10"/>
  <c r="S26" i="10"/>
  <c r="V25" i="10"/>
  <c r="S25" i="10"/>
  <c r="V24" i="10"/>
  <c r="S24" i="10"/>
  <c r="F24" i="10"/>
  <c r="F29" i="10" s="1"/>
  <c r="S15" i="10"/>
  <c r="S14" i="10"/>
  <c r="S13" i="10"/>
  <c r="S12" i="10"/>
  <c r="S11" i="10"/>
  <c r="S179" i="7"/>
  <c r="S178" i="7"/>
  <c r="S177" i="7"/>
  <c r="S176" i="7"/>
  <c r="S175" i="7"/>
  <c r="H175" i="7" s="1"/>
  <c r="H180" i="7" s="1"/>
  <c r="E40" i="6" s="1"/>
  <c r="G40" i="6" s="1"/>
  <c r="S165" i="7"/>
  <c r="S164" i="7"/>
  <c r="S163" i="7"/>
  <c r="S162" i="7"/>
  <c r="S161" i="7"/>
  <c r="S152" i="7"/>
  <c r="S151" i="7"/>
  <c r="S150" i="7"/>
  <c r="S149" i="7"/>
  <c r="S148" i="7"/>
  <c r="I148" i="7"/>
  <c r="I153" i="7" s="1"/>
  <c r="F37" i="6" s="1"/>
  <c r="H148" i="7"/>
  <c r="H153" i="7" s="1"/>
  <c r="E37" i="6" s="1"/>
  <c r="K140" i="7"/>
  <c r="I140" i="7"/>
  <c r="J135" i="7"/>
  <c r="L135" i="7" s="1"/>
  <c r="R135" i="7" s="1"/>
  <c r="J130" i="7"/>
  <c r="L130" i="7" s="1"/>
  <c r="R130" i="7" s="1"/>
  <c r="J125" i="7"/>
  <c r="L125" i="7" s="1"/>
  <c r="R125" i="7" s="1"/>
  <c r="J120" i="7"/>
  <c r="L120" i="7" s="1"/>
  <c r="R120" i="7" s="1"/>
  <c r="J115" i="7"/>
  <c r="S108" i="7"/>
  <c r="S107" i="7"/>
  <c r="S106" i="7"/>
  <c r="S105" i="7"/>
  <c r="S104" i="7"/>
  <c r="S95" i="7"/>
  <c r="S94" i="7"/>
  <c r="S93" i="7"/>
  <c r="S92" i="7"/>
  <c r="S91" i="7"/>
  <c r="S82" i="7"/>
  <c r="S81" i="7"/>
  <c r="S80" i="7"/>
  <c r="S79" i="7"/>
  <c r="S78" i="7"/>
  <c r="S64" i="7"/>
  <c r="S63" i="7"/>
  <c r="S62" i="7"/>
  <c r="S61" i="7"/>
  <c r="S60" i="7"/>
  <c r="G53" i="7"/>
  <c r="I52" i="7"/>
  <c r="H52" i="7"/>
  <c r="J52" i="7" s="1"/>
  <c r="I51" i="7"/>
  <c r="H51" i="7"/>
  <c r="J51" i="7" s="1"/>
  <c r="I50" i="7"/>
  <c r="H50" i="7"/>
  <c r="I49" i="7"/>
  <c r="H49" i="7"/>
  <c r="J49" i="7" s="1"/>
  <c r="I48" i="7"/>
  <c r="H48" i="7"/>
  <c r="J48" i="7" s="1"/>
  <c r="I47" i="7"/>
  <c r="H47" i="7"/>
  <c r="J47" i="7" s="1"/>
  <c r="I46" i="7"/>
  <c r="H46" i="7"/>
  <c r="I45" i="7"/>
  <c r="H45" i="7"/>
  <c r="J45" i="7" s="1"/>
  <c r="I44" i="7"/>
  <c r="H44" i="7"/>
  <c r="I43" i="7"/>
  <c r="H43" i="7"/>
  <c r="J43" i="7" s="1"/>
  <c r="I42" i="7"/>
  <c r="H42" i="7"/>
  <c r="I41" i="7"/>
  <c r="H41" i="7"/>
  <c r="J41" i="7" s="1"/>
  <c r="I40" i="7"/>
  <c r="H40" i="7"/>
  <c r="J40" i="7" s="1"/>
  <c r="I39" i="7"/>
  <c r="H39" i="7"/>
  <c r="J39" i="7" s="1"/>
  <c r="I38" i="7"/>
  <c r="H38" i="7"/>
  <c r="V28" i="7"/>
  <c r="S28" i="7"/>
  <c r="V27" i="7"/>
  <c r="S27" i="7"/>
  <c r="H24" i="7" s="1"/>
  <c r="V26" i="7"/>
  <c r="S26" i="7"/>
  <c r="V25" i="7"/>
  <c r="S25" i="7"/>
  <c r="V24" i="7"/>
  <c r="S24" i="7"/>
  <c r="F24" i="7"/>
  <c r="F29" i="7" s="1"/>
  <c r="S15" i="7"/>
  <c r="S14" i="7"/>
  <c r="S13" i="7"/>
  <c r="S12" i="7"/>
  <c r="S11" i="7"/>
  <c r="J39" i="6"/>
  <c r="G39" i="6"/>
  <c r="H36" i="6"/>
  <c r="D36" i="6"/>
  <c r="C36" i="6"/>
  <c r="C42" i="6" s="1"/>
  <c r="J35" i="6"/>
  <c r="G35" i="6"/>
  <c r="H32" i="6"/>
  <c r="D32" i="6"/>
  <c r="J31" i="6"/>
  <c r="G31" i="6"/>
  <c r="D26" i="6"/>
  <c r="J22" i="6"/>
  <c r="I24" i="10" l="1"/>
  <c r="I29" i="10" s="1"/>
  <c r="D32" i="9" s="1"/>
  <c r="J50" i="10"/>
  <c r="I91" i="10"/>
  <c r="I96" i="10" s="1"/>
  <c r="H60" i="10"/>
  <c r="J42" i="10"/>
  <c r="I175" i="7"/>
  <c r="I180" i="7" s="1"/>
  <c r="F40" i="6" s="1"/>
  <c r="I40" i="6" s="1"/>
  <c r="K40" i="6" s="1"/>
  <c r="I161" i="7"/>
  <c r="I166" i="7" s="1"/>
  <c r="F38" i="6" s="1"/>
  <c r="F36" i="6" s="1"/>
  <c r="J38" i="7"/>
  <c r="J50" i="7"/>
  <c r="H91" i="7"/>
  <c r="H60" i="7"/>
  <c r="H65" i="7" s="1"/>
  <c r="E30" i="6" s="1"/>
  <c r="G30" i="6" s="1"/>
  <c r="I11" i="10"/>
  <c r="I16" i="10" s="1"/>
  <c r="D31" i="9" s="1"/>
  <c r="D30" i="9" s="1"/>
  <c r="J44" i="7"/>
  <c r="I78" i="7"/>
  <c r="I83" i="7" s="1"/>
  <c r="F33" i="6" s="1"/>
  <c r="I33" i="6" s="1"/>
  <c r="K33" i="6" s="1"/>
  <c r="I104" i="7"/>
  <c r="I109" i="7" s="1"/>
  <c r="J52" i="10"/>
  <c r="I161" i="10"/>
  <c r="I166" i="10" s="1"/>
  <c r="D42" i="9" s="1"/>
  <c r="D40" i="9" s="1"/>
  <c r="J44" i="10"/>
  <c r="J42" i="7"/>
  <c r="I53" i="10"/>
  <c r="D33" i="9" s="1"/>
  <c r="H104" i="7"/>
  <c r="H109" i="7" s="1"/>
  <c r="H24" i="10"/>
  <c r="J24" i="10" s="1"/>
  <c r="J29" i="10" s="1"/>
  <c r="E32" i="9" s="1"/>
  <c r="I24" i="7"/>
  <c r="I29" i="7" s="1"/>
  <c r="F28" i="6" s="1"/>
  <c r="I28" i="6" s="1"/>
  <c r="K28" i="6" s="1"/>
  <c r="I53" i="7"/>
  <c r="F29" i="6" s="1"/>
  <c r="I29" i="6" s="1"/>
  <c r="J29" i="6" s="1"/>
  <c r="J140" i="7"/>
  <c r="J48" i="10"/>
  <c r="I11" i="7"/>
  <c r="I16" i="7" s="1"/>
  <c r="F27" i="6" s="1"/>
  <c r="D42" i="6"/>
  <c r="H11" i="7"/>
  <c r="J46" i="7"/>
  <c r="I91" i="7"/>
  <c r="I96" i="7" s="1"/>
  <c r="H161" i="7"/>
  <c r="H166" i="7" s="1"/>
  <c r="E38" i="6" s="1"/>
  <c r="J49" i="10"/>
  <c r="I60" i="10"/>
  <c r="I65" i="10" s="1"/>
  <c r="D34" i="9" s="1"/>
  <c r="I175" i="10"/>
  <c r="I180" i="10" s="1"/>
  <c r="D44" i="9" s="1"/>
  <c r="H104" i="10"/>
  <c r="H109" i="10" s="1"/>
  <c r="H148" i="10"/>
  <c r="I78" i="10"/>
  <c r="I83" i="10" s="1"/>
  <c r="D37" i="9" s="1"/>
  <c r="H11" i="10"/>
  <c r="H16" i="10" s="1"/>
  <c r="C31" i="9" s="1"/>
  <c r="H65" i="10"/>
  <c r="C34" i="9" s="1"/>
  <c r="H153" i="10"/>
  <c r="C41" i="9" s="1"/>
  <c r="J148" i="10"/>
  <c r="J153" i="10" s="1"/>
  <c r="E41" i="9" s="1"/>
  <c r="H175" i="10"/>
  <c r="H161" i="10"/>
  <c r="H91" i="10"/>
  <c r="I104" i="10"/>
  <c r="I109" i="10" s="1"/>
  <c r="H53" i="10"/>
  <c r="C33" i="9" s="1"/>
  <c r="H78" i="10"/>
  <c r="L115" i="10"/>
  <c r="J24" i="7"/>
  <c r="J29" i="7" s="1"/>
  <c r="H29" i="7"/>
  <c r="E28" i="6" s="1"/>
  <c r="G28" i="6" s="1"/>
  <c r="H96" i="7"/>
  <c r="J175" i="7"/>
  <c r="J180" i="7" s="1"/>
  <c r="I60" i="7"/>
  <c r="I65" i="7" s="1"/>
  <c r="F30" i="6" s="1"/>
  <c r="I30" i="6" s="1"/>
  <c r="K30" i="6" s="1"/>
  <c r="J148" i="7"/>
  <c r="J153" i="7" s="1"/>
  <c r="H53" i="7"/>
  <c r="E29" i="6" s="1"/>
  <c r="G29" i="6" s="1"/>
  <c r="L115" i="7"/>
  <c r="H78" i="7"/>
  <c r="J30" i="6"/>
  <c r="G37" i="6"/>
  <c r="I37" i="6"/>
  <c r="H42" i="6"/>
  <c r="J40" i="6"/>
  <c r="C47" i="4"/>
  <c r="D47" i="4"/>
  <c r="E47" i="4"/>
  <c r="S192" i="5"/>
  <c r="S191" i="5"/>
  <c r="S190" i="5"/>
  <c r="S189" i="5"/>
  <c r="S188" i="5"/>
  <c r="S177" i="5"/>
  <c r="S176" i="5"/>
  <c r="S175" i="5"/>
  <c r="S174" i="5"/>
  <c r="S173" i="5"/>
  <c r="H173" i="5"/>
  <c r="S163" i="5"/>
  <c r="S162" i="5"/>
  <c r="S161" i="5"/>
  <c r="S160" i="5"/>
  <c r="S159" i="5"/>
  <c r="J144" i="5"/>
  <c r="L144" i="5" s="1"/>
  <c r="R144" i="5" s="1"/>
  <c r="J138" i="5"/>
  <c r="L138" i="5" s="1"/>
  <c r="R138" i="5" s="1"/>
  <c r="J132" i="5"/>
  <c r="L132" i="5" s="1"/>
  <c r="R132" i="5" s="1"/>
  <c r="J126" i="5"/>
  <c r="J120" i="5"/>
  <c r="J113" i="5"/>
  <c r="I113" i="5"/>
  <c r="H113" i="5"/>
  <c r="S112" i="5"/>
  <c r="S111" i="5"/>
  <c r="S110" i="5"/>
  <c r="S109" i="5"/>
  <c r="S108" i="5"/>
  <c r="J100" i="5"/>
  <c r="I100" i="5"/>
  <c r="H100" i="5"/>
  <c r="S99" i="5"/>
  <c r="S98" i="5"/>
  <c r="S97" i="5"/>
  <c r="S96" i="5"/>
  <c r="S95" i="5"/>
  <c r="S85" i="5"/>
  <c r="S84" i="5"/>
  <c r="S83" i="5"/>
  <c r="S82" i="5"/>
  <c r="S81" i="5"/>
  <c r="S69" i="5"/>
  <c r="S68" i="5"/>
  <c r="S67" i="5"/>
  <c r="S66" i="5"/>
  <c r="S65" i="5"/>
  <c r="G56" i="5"/>
  <c r="I54" i="5"/>
  <c r="H54" i="5"/>
  <c r="I53" i="5"/>
  <c r="H53" i="5"/>
  <c r="I52" i="5"/>
  <c r="H52" i="5"/>
  <c r="I51" i="5"/>
  <c r="H51" i="5"/>
  <c r="I50" i="5"/>
  <c r="H50" i="5"/>
  <c r="I49" i="5"/>
  <c r="H49" i="5"/>
  <c r="I48" i="5"/>
  <c r="H48" i="5"/>
  <c r="I47" i="5"/>
  <c r="H47" i="5"/>
  <c r="I46" i="5"/>
  <c r="H46" i="5"/>
  <c r="I45" i="5"/>
  <c r="H45" i="5"/>
  <c r="I44" i="5"/>
  <c r="H44" i="5"/>
  <c r="I43" i="5"/>
  <c r="H43" i="5"/>
  <c r="I42" i="5"/>
  <c r="H42" i="5"/>
  <c r="I41" i="5"/>
  <c r="H41" i="5"/>
  <c r="I40" i="5"/>
  <c r="H40" i="5"/>
  <c r="J40" i="5" s="1"/>
  <c r="V29" i="5"/>
  <c r="S29" i="5"/>
  <c r="V28" i="5"/>
  <c r="S28" i="5"/>
  <c r="V27" i="5"/>
  <c r="S27" i="5"/>
  <c r="V26" i="5"/>
  <c r="S26" i="5"/>
  <c r="V25" i="5"/>
  <c r="S25" i="5"/>
  <c r="F25" i="5"/>
  <c r="F31" i="5" s="1"/>
  <c r="S15" i="5"/>
  <c r="S14" i="5"/>
  <c r="S13" i="5"/>
  <c r="S12" i="5"/>
  <c r="S11" i="5"/>
  <c r="S179" i="2"/>
  <c r="S178" i="2"/>
  <c r="S177" i="2"/>
  <c r="S176" i="2"/>
  <c r="H175" i="2" s="1"/>
  <c r="H180" i="2" s="1"/>
  <c r="C44" i="1" s="1"/>
  <c r="E44" i="1" s="1"/>
  <c r="S175" i="2"/>
  <c r="I175" i="2" s="1"/>
  <c r="I180" i="2" s="1"/>
  <c r="D44" i="1" s="1"/>
  <c r="S165" i="2"/>
  <c r="S164" i="2"/>
  <c r="S163" i="2"/>
  <c r="S162" i="2"/>
  <c r="S161" i="2"/>
  <c r="S152" i="2"/>
  <c r="S151" i="2"/>
  <c r="S149" i="2"/>
  <c r="S148" i="2"/>
  <c r="H148" i="2"/>
  <c r="H153" i="2" s="1"/>
  <c r="C41" i="1" s="1"/>
  <c r="K140" i="2"/>
  <c r="I140" i="2"/>
  <c r="J135" i="2"/>
  <c r="L135" i="2" s="1"/>
  <c r="R135" i="2" s="1"/>
  <c r="J130" i="2"/>
  <c r="L130" i="2" s="1"/>
  <c r="R130" i="2" s="1"/>
  <c r="J125" i="2"/>
  <c r="L125" i="2" s="1"/>
  <c r="R125" i="2" s="1"/>
  <c r="J120" i="2"/>
  <c r="L120" i="2" s="1"/>
  <c r="R120" i="2" s="1"/>
  <c r="J115" i="2"/>
  <c r="S108" i="2"/>
  <c r="S107" i="2"/>
  <c r="S106" i="2"/>
  <c r="S105" i="2"/>
  <c r="S104" i="2"/>
  <c r="S95" i="2"/>
  <c r="S94" i="2"/>
  <c r="S93" i="2"/>
  <c r="S92" i="2"/>
  <c r="S91" i="2"/>
  <c r="S82" i="2"/>
  <c r="S81" i="2"/>
  <c r="S80" i="2"/>
  <c r="S79" i="2"/>
  <c r="S78" i="2"/>
  <c r="I78" i="2" s="1"/>
  <c r="I83" i="2" s="1"/>
  <c r="D37" i="1" s="1"/>
  <c r="S64" i="2"/>
  <c r="S63" i="2"/>
  <c r="S62" i="2"/>
  <c r="S61" i="2"/>
  <c r="S60" i="2"/>
  <c r="H60" i="2" s="1"/>
  <c r="G53" i="2"/>
  <c r="I52" i="2"/>
  <c r="H52" i="2"/>
  <c r="J52" i="2" s="1"/>
  <c r="I51" i="2"/>
  <c r="H51" i="2"/>
  <c r="J51" i="2" s="1"/>
  <c r="I50" i="2"/>
  <c r="H50" i="2"/>
  <c r="J50" i="2" s="1"/>
  <c r="I49" i="2"/>
  <c r="H49" i="2"/>
  <c r="J49" i="2" s="1"/>
  <c r="I48" i="2"/>
  <c r="H48" i="2"/>
  <c r="I47" i="2"/>
  <c r="H47" i="2"/>
  <c r="I46" i="2"/>
  <c r="H46" i="2"/>
  <c r="J46" i="2" s="1"/>
  <c r="I45" i="2"/>
  <c r="H45" i="2"/>
  <c r="J45" i="2" s="1"/>
  <c r="I44" i="2"/>
  <c r="H44" i="2"/>
  <c r="J44" i="2" s="1"/>
  <c r="I43" i="2"/>
  <c r="H43" i="2"/>
  <c r="J43" i="2" s="1"/>
  <c r="I42" i="2"/>
  <c r="H42" i="2"/>
  <c r="J42" i="2" s="1"/>
  <c r="I41" i="2"/>
  <c r="H41" i="2"/>
  <c r="I40" i="2"/>
  <c r="H40" i="2"/>
  <c r="I39" i="2"/>
  <c r="H39" i="2"/>
  <c r="I38" i="2"/>
  <c r="H38" i="2"/>
  <c r="J38" i="2" s="1"/>
  <c r="V28" i="2"/>
  <c r="S28" i="2"/>
  <c r="V27" i="2"/>
  <c r="S27" i="2"/>
  <c r="V26" i="2"/>
  <c r="S26" i="2"/>
  <c r="V25" i="2"/>
  <c r="S25" i="2"/>
  <c r="V24" i="2"/>
  <c r="S24" i="2"/>
  <c r="F24" i="2"/>
  <c r="F29" i="2" s="1"/>
  <c r="S15" i="2"/>
  <c r="S14" i="2"/>
  <c r="S13" i="2"/>
  <c r="S12" i="2"/>
  <c r="S11" i="2"/>
  <c r="J60" i="10" l="1"/>
  <c r="J65" i="10" s="1"/>
  <c r="E34" i="9" s="1"/>
  <c r="J53" i="10"/>
  <c r="E33" i="9" s="1"/>
  <c r="H29" i="10"/>
  <c r="C32" i="9" s="1"/>
  <c r="J11" i="10"/>
  <c r="J16" i="10" s="1"/>
  <c r="E31" i="9" s="1"/>
  <c r="C30" i="9"/>
  <c r="G38" i="6"/>
  <c r="E36" i="6"/>
  <c r="G36" i="6" s="1"/>
  <c r="J161" i="7"/>
  <c r="J166" i="7" s="1"/>
  <c r="I38" i="6"/>
  <c r="J53" i="7"/>
  <c r="J28" i="6"/>
  <c r="K29" i="6"/>
  <c r="I188" i="5"/>
  <c r="I194" i="5" s="1"/>
  <c r="D55" i="4" s="1"/>
  <c r="I11" i="5"/>
  <c r="H161" i="2"/>
  <c r="H166" i="2" s="1"/>
  <c r="C42" i="1" s="1"/>
  <c r="C40" i="1" s="1"/>
  <c r="J48" i="2"/>
  <c r="J40" i="2"/>
  <c r="I27" i="6"/>
  <c r="F26" i="6"/>
  <c r="I11" i="2"/>
  <c r="I16" i="2" s="1"/>
  <c r="D31" i="1" s="1"/>
  <c r="F34" i="6"/>
  <c r="L120" i="5"/>
  <c r="J150" i="5"/>
  <c r="H53" i="2"/>
  <c r="C33" i="1" s="1"/>
  <c r="I25" i="5"/>
  <c r="I31" i="5" s="1"/>
  <c r="D34" i="4" s="1"/>
  <c r="J140" i="2"/>
  <c r="J91" i="7"/>
  <c r="J96" i="7" s="1"/>
  <c r="J11" i="7"/>
  <c r="J16" i="7" s="1"/>
  <c r="H16" i="7"/>
  <c r="E27" i="6" s="1"/>
  <c r="J104" i="7"/>
  <c r="J109" i="7" s="1"/>
  <c r="I104" i="2"/>
  <c r="I109" i="2" s="1"/>
  <c r="J33" i="6"/>
  <c r="I148" i="2"/>
  <c r="I153" i="2" s="1"/>
  <c r="D41" i="1" s="1"/>
  <c r="E41" i="1" s="1"/>
  <c r="H24" i="2"/>
  <c r="J24" i="2" s="1"/>
  <c r="J29" i="2" s="1"/>
  <c r="I24" i="2"/>
  <c r="I29" i="2" s="1"/>
  <c r="D32" i="1" s="1"/>
  <c r="I53" i="2"/>
  <c r="D33" i="1" s="1"/>
  <c r="J41" i="2"/>
  <c r="J47" i="2"/>
  <c r="I91" i="2"/>
  <c r="I96" i="2" s="1"/>
  <c r="I161" i="2"/>
  <c r="I166" i="2" s="1"/>
  <c r="D42" i="1" s="1"/>
  <c r="E30" i="9"/>
  <c r="H188" i="5"/>
  <c r="H194" i="5" s="1"/>
  <c r="C55" i="4" s="1"/>
  <c r="I173" i="5"/>
  <c r="I179" i="5" s="1"/>
  <c r="D52" i="4" s="1"/>
  <c r="I159" i="5"/>
  <c r="I165" i="5" s="1"/>
  <c r="D50" i="4" s="1"/>
  <c r="I111" i="5"/>
  <c r="I114" i="5" s="1"/>
  <c r="J44" i="5"/>
  <c r="J50" i="5"/>
  <c r="J43" i="5"/>
  <c r="J49" i="5"/>
  <c r="J46" i="5"/>
  <c r="J53" i="5"/>
  <c r="J41" i="5"/>
  <c r="I65" i="5"/>
  <c r="I71" i="5" s="1"/>
  <c r="D38" i="4" s="1"/>
  <c r="J47" i="5"/>
  <c r="H56" i="5"/>
  <c r="C36" i="4" s="1"/>
  <c r="I56" i="5"/>
  <c r="D36" i="4" s="1"/>
  <c r="H25" i="5"/>
  <c r="H31" i="5" s="1"/>
  <c r="C34" i="4" s="1"/>
  <c r="I81" i="5"/>
  <c r="I87" i="5" s="1"/>
  <c r="D43" i="4" s="1"/>
  <c r="J42" i="5"/>
  <c r="J48" i="5"/>
  <c r="J54" i="5"/>
  <c r="H111" i="5"/>
  <c r="J45" i="5"/>
  <c r="J52" i="5"/>
  <c r="I17" i="5"/>
  <c r="D32" i="4" s="1"/>
  <c r="I98" i="5"/>
  <c r="I101" i="5" s="1"/>
  <c r="D45" i="4" s="1"/>
  <c r="J91" i="10"/>
  <c r="J96" i="10" s="1"/>
  <c r="H96" i="10"/>
  <c r="H166" i="10"/>
  <c r="C42" i="9" s="1"/>
  <c r="C40" i="9" s="1"/>
  <c r="J161" i="10"/>
  <c r="J166" i="10" s="1"/>
  <c r="E42" i="9" s="1"/>
  <c r="E40" i="9" s="1"/>
  <c r="J104" i="10"/>
  <c r="J109" i="10" s="1"/>
  <c r="H180" i="10"/>
  <c r="C44" i="9" s="1"/>
  <c r="J175" i="10"/>
  <c r="J180" i="10" s="1"/>
  <c r="E44" i="9" s="1"/>
  <c r="R115" i="10"/>
  <c r="R140" i="10" s="1"/>
  <c r="D38" i="9" s="1"/>
  <c r="D36" i="9" s="1"/>
  <c r="D46" i="9" s="1"/>
  <c r="C51" i="9" s="1"/>
  <c r="E51" i="9" s="1"/>
  <c r="L140" i="10"/>
  <c r="J78" i="10"/>
  <c r="J83" i="10" s="1"/>
  <c r="E37" i="9" s="1"/>
  <c r="H83" i="10"/>
  <c r="C37" i="9" s="1"/>
  <c r="J60" i="7"/>
  <c r="J65" i="7" s="1"/>
  <c r="H83" i="7"/>
  <c r="E33" i="6" s="1"/>
  <c r="J78" i="7"/>
  <c r="J83" i="7" s="1"/>
  <c r="L140" i="7"/>
  <c r="R115" i="7"/>
  <c r="R140" i="7" s="1"/>
  <c r="E34" i="6" s="1"/>
  <c r="K37" i="6"/>
  <c r="J37" i="6"/>
  <c r="I36" i="6"/>
  <c r="J36" i="6" s="1"/>
  <c r="J51" i="5"/>
  <c r="H11" i="5"/>
  <c r="L126" i="5"/>
  <c r="H179" i="5"/>
  <c r="C52" i="4" s="1"/>
  <c r="H81" i="5"/>
  <c r="H159" i="5"/>
  <c r="H65" i="5"/>
  <c r="H98" i="5"/>
  <c r="H65" i="2"/>
  <c r="C34" i="1" s="1"/>
  <c r="E34" i="1" s="1"/>
  <c r="H29" i="2"/>
  <c r="C32" i="1" s="1"/>
  <c r="E32" i="1" s="1"/>
  <c r="J175" i="2"/>
  <c r="J180" i="2" s="1"/>
  <c r="H91" i="2"/>
  <c r="I60" i="2"/>
  <c r="I65" i="2" s="1"/>
  <c r="D34" i="1" s="1"/>
  <c r="J39" i="2"/>
  <c r="H11" i="2"/>
  <c r="H104" i="2"/>
  <c r="L115" i="2"/>
  <c r="H78" i="2"/>
  <c r="J38" i="6" l="1"/>
  <c r="K38" i="6"/>
  <c r="K36" i="6" s="1"/>
  <c r="D48" i="4"/>
  <c r="J173" i="5"/>
  <c r="J179" i="5" s="1"/>
  <c r="E52" i="4" s="1"/>
  <c r="J111" i="5"/>
  <c r="J114" i="5" s="1"/>
  <c r="J148" i="2"/>
  <c r="J153" i="2" s="1"/>
  <c r="E33" i="1"/>
  <c r="D40" i="1"/>
  <c r="C16" i="9"/>
  <c r="B16" i="9"/>
  <c r="D16" i="9"/>
  <c r="D30" i="1"/>
  <c r="R120" i="5"/>
  <c r="L150" i="5"/>
  <c r="J188" i="5"/>
  <c r="J194" i="5" s="1"/>
  <c r="E55" i="4" s="1"/>
  <c r="E32" i="6"/>
  <c r="E26" i="6"/>
  <c r="G26" i="6" s="1"/>
  <c r="G27" i="6"/>
  <c r="I34" i="6"/>
  <c r="F32" i="6"/>
  <c r="F42" i="6" s="1"/>
  <c r="C38" i="9"/>
  <c r="E38" i="9" s="1"/>
  <c r="E36" i="9" s="1"/>
  <c r="E46" i="9" s="1"/>
  <c r="E42" i="1"/>
  <c r="E40" i="1" s="1"/>
  <c r="J161" i="2"/>
  <c r="J166" i="2" s="1"/>
  <c r="J53" i="2"/>
  <c r="I26" i="6"/>
  <c r="J26" i="6" s="1"/>
  <c r="J27" i="6"/>
  <c r="K27" i="6"/>
  <c r="K26" i="6" s="1"/>
  <c r="J25" i="5"/>
  <c r="J31" i="5" s="1"/>
  <c r="E34" i="4" s="1"/>
  <c r="D30" i="4"/>
  <c r="J56" i="5"/>
  <c r="E36" i="4" s="1"/>
  <c r="H114" i="5"/>
  <c r="J159" i="5"/>
  <c r="J165" i="5" s="1"/>
  <c r="E50" i="4" s="1"/>
  <c r="E48" i="4" s="1"/>
  <c r="H165" i="5"/>
  <c r="C50" i="4" s="1"/>
  <c r="C48" i="4" s="1"/>
  <c r="J98" i="5"/>
  <c r="J101" i="5" s="1"/>
  <c r="D41" i="4" s="1"/>
  <c r="D58" i="4" s="1"/>
  <c r="H101" i="5"/>
  <c r="C45" i="4" s="1"/>
  <c r="J65" i="5"/>
  <c r="J71" i="5" s="1"/>
  <c r="E38" i="4" s="1"/>
  <c r="H71" i="5"/>
  <c r="C38" i="4" s="1"/>
  <c r="J81" i="5"/>
  <c r="J87" i="5" s="1"/>
  <c r="E43" i="4" s="1"/>
  <c r="H87" i="5"/>
  <c r="C43" i="4" s="1"/>
  <c r="H17" i="5"/>
  <c r="C32" i="4" s="1"/>
  <c r="J11" i="5"/>
  <c r="J17" i="5" s="1"/>
  <c r="E32" i="4" s="1"/>
  <c r="R126" i="5"/>
  <c r="J11" i="2"/>
  <c r="J16" i="2" s="1"/>
  <c r="H16" i="2"/>
  <c r="C31" i="1" s="1"/>
  <c r="C30" i="1" s="1"/>
  <c r="J91" i="2"/>
  <c r="J96" i="2" s="1"/>
  <c r="H96" i="2"/>
  <c r="R115" i="2"/>
  <c r="R140" i="2" s="1"/>
  <c r="D38" i="1" s="1"/>
  <c r="D36" i="1" s="1"/>
  <c r="D46" i="1" s="1"/>
  <c r="B16" i="1" s="1"/>
  <c r="L140" i="2"/>
  <c r="H83" i="2"/>
  <c r="C37" i="1" s="1"/>
  <c r="J78" i="2"/>
  <c r="J83" i="2" s="1"/>
  <c r="J104" i="2"/>
  <c r="J109" i="2" s="1"/>
  <c r="H109" i="2"/>
  <c r="J60" i="2"/>
  <c r="J65" i="2" s="1"/>
  <c r="C36" i="9" l="1"/>
  <c r="C46" i="9" s="1"/>
  <c r="E31" i="1"/>
  <c r="E30" i="1" s="1"/>
  <c r="C38" i="1"/>
  <c r="E38" i="1" s="1"/>
  <c r="E42" i="6"/>
  <c r="G42" i="6" s="1"/>
  <c r="G32" i="6"/>
  <c r="R150" i="5"/>
  <c r="E37" i="1"/>
  <c r="J34" i="6"/>
  <c r="I32" i="6"/>
  <c r="J32" i="6" s="1"/>
  <c r="K34" i="6"/>
  <c r="K32" i="6" s="1"/>
  <c r="K42" i="6" s="1"/>
  <c r="E45" i="4"/>
  <c r="E41" i="4" s="1"/>
  <c r="E30" i="4"/>
  <c r="C30" i="4"/>
  <c r="C22" i="8"/>
  <c r="E36" i="1" l="1"/>
  <c r="E46" i="1" s="1"/>
  <c r="C36" i="1"/>
  <c r="C46" i="1" s="1"/>
  <c r="I42" i="6"/>
  <c r="C44" i="4"/>
  <c r="D44" i="4"/>
  <c r="D40" i="4" s="1"/>
  <c r="D57" i="4" s="1"/>
  <c r="E58" i="4"/>
  <c r="C41" i="4"/>
  <c r="C58" i="4" s="1"/>
  <c r="C40" i="4"/>
  <c r="C57" i="4" s="1"/>
  <c r="C23" i="8"/>
  <c r="E44" i="4" l="1"/>
  <c r="E40" i="4" s="1"/>
  <c r="E57" i="4" s="1"/>
  <c r="B16" i="6"/>
  <c r="J42" i="6"/>
</calcChain>
</file>

<file path=xl/sharedStrings.xml><?xml version="1.0" encoding="utf-8"?>
<sst xmlns="http://schemas.openxmlformats.org/spreadsheetml/2006/main" count="1988" uniqueCount="234">
  <si>
    <t>（２）ＥＣサイトを活用した牛乳乳製品等の送料等相当額の支援</t>
  </si>
  <si>
    <t>（１）広報資材等の作成並びに広報及び宣伝活動等の実施</t>
  </si>
  <si>
    <t>（３）ＥＣサイトを活用した牛乳乳製品等の増量販売の実施</t>
  </si>
  <si>
    <t>（単位：円）</t>
  </si>
  <si>
    <t>備考欄には、積算基礎等を記載すること。</t>
  </si>
  <si>
    <t>（単位：％、個、円）</t>
  </si>
  <si>
    <t>事業内容欄には、必要に応じて別紙を用いるなどして、開発計画等を具体的に記述すること。</t>
  </si>
  <si>
    <t>３</t>
  </si>
  <si>
    <t>事業内容欄には、必要に応じて別紙を用いるなどして具体的に記述すること。</t>
  </si>
  <si>
    <t>備考欄には、積算基礎等を記載すること。事業の円滑な推進を図るために必要な会議の開催を行う場合には、会場借料等の費目ごとの単価及び員数を明記すること。</t>
  </si>
  <si>
    <t>団体名</t>
    <rPh sb="0" eb="3">
      <t>ダンタイメイ</t>
    </rPh>
    <phoneticPr fontId="2"/>
  </si>
  <si>
    <t>番　　　号</t>
  </si>
  <si>
    <t>年　月　日</t>
  </si>
  <si>
    <t>住所</t>
    <rPh sb="0" eb="2">
      <t>ジュウショ</t>
    </rPh>
    <phoneticPr fontId="2"/>
  </si>
  <si>
    <t>交付決定通知</t>
    <rPh sb="0" eb="6">
      <t>コウフケッテイツウチ</t>
    </rPh>
    <phoneticPr fontId="2"/>
  </si>
  <si>
    <t>交付変更承認通知</t>
    <rPh sb="0" eb="8">
      <t>コウフヘンコウショウニンツウチ</t>
    </rPh>
    <phoneticPr fontId="2"/>
  </si>
  <si>
    <t>代表者役職名・代表者名</t>
    <rPh sb="0" eb="3">
      <t>ダイヒョウシャ</t>
    </rPh>
    <rPh sb="3" eb="6">
      <t>ヤクショクメイ</t>
    </rPh>
    <rPh sb="7" eb="10">
      <t>ダイヒョウシャ</t>
    </rPh>
    <rPh sb="10" eb="11">
      <t>メイ</t>
    </rPh>
    <phoneticPr fontId="2"/>
  </si>
  <si>
    <t>一般社団法人○○協会</t>
    <rPh sb="0" eb="6">
      <t>イッパンシャダンホウジン</t>
    </rPh>
    <rPh sb="8" eb="10">
      <t>キョウカイ</t>
    </rPh>
    <phoneticPr fontId="2"/>
  </si>
  <si>
    <t>代表理事理事長　○○　太郎</t>
    <rPh sb="0" eb="7">
      <t>ダイヒョウリジリジチョウ</t>
    </rPh>
    <rPh sb="11" eb="13">
      <t>タロウ</t>
    </rPh>
    <phoneticPr fontId="2"/>
  </si>
  <si>
    <t>東京都港区○○△ー×</t>
    <rPh sb="0" eb="3">
      <t>トウキョウト</t>
    </rPh>
    <rPh sb="3" eb="5">
      <t>ミナトク</t>
    </rPh>
    <phoneticPr fontId="2"/>
  </si>
  <si>
    <t>追加</t>
    <rPh sb="0" eb="2">
      <t>ツイカ</t>
    </rPh>
    <phoneticPr fontId="2"/>
  </si>
  <si>
    <t>あり</t>
    <phoneticPr fontId="2"/>
  </si>
  <si>
    <t>なし</t>
    <phoneticPr fontId="2"/>
  </si>
  <si>
    <t>振込先金融機関名等</t>
    <rPh sb="0" eb="3">
      <t>フリコミサキ</t>
    </rPh>
    <rPh sb="3" eb="9">
      <t>キンユウキカンメイトウ</t>
    </rPh>
    <phoneticPr fontId="2"/>
  </si>
  <si>
    <t>金融機関名</t>
    <rPh sb="0" eb="5">
      <t>キンユウキカンメイ</t>
    </rPh>
    <phoneticPr fontId="2"/>
  </si>
  <si>
    <t>支店名</t>
    <rPh sb="0" eb="3">
      <t>シテンメイ</t>
    </rPh>
    <phoneticPr fontId="2"/>
  </si>
  <si>
    <t>口座番号</t>
    <rPh sb="0" eb="4">
      <t>コウザバンゴウ</t>
    </rPh>
    <phoneticPr fontId="2"/>
  </si>
  <si>
    <t>口座名義（カナ）</t>
    <rPh sb="0" eb="4">
      <t>コウザメイギ</t>
    </rPh>
    <phoneticPr fontId="2"/>
  </si>
  <si>
    <t>口座名義</t>
    <rPh sb="0" eb="4">
      <t>コウザメイギ</t>
    </rPh>
    <phoneticPr fontId="2"/>
  </si>
  <si>
    <t>○○銀行</t>
    <rPh sb="0" eb="4">
      <t>マルマルギンコウ</t>
    </rPh>
    <phoneticPr fontId="2"/>
  </si>
  <si>
    <t>本店</t>
    <rPh sb="0" eb="2">
      <t>ホンテン</t>
    </rPh>
    <phoneticPr fontId="2"/>
  </si>
  <si>
    <t>社）○○協会</t>
    <rPh sb="0" eb="1">
      <t>シャ</t>
    </rPh>
    <rPh sb="4" eb="6">
      <t>キョウカイ</t>
    </rPh>
    <phoneticPr fontId="2"/>
  </si>
  <si>
    <t>ｼｬ)ﾏﾙﾏﾙｷｮｳｶｲ</t>
    <phoneticPr fontId="2"/>
  </si>
  <si>
    <t>口座種別</t>
    <rPh sb="0" eb="4">
      <t>コウザシュベツ</t>
    </rPh>
    <phoneticPr fontId="2"/>
  </si>
  <si>
    <t>普通預金</t>
    <rPh sb="0" eb="4">
      <t>フツウヨキン</t>
    </rPh>
    <phoneticPr fontId="2"/>
  </si>
  <si>
    <t>マスタ</t>
    <phoneticPr fontId="2"/>
  </si>
  <si>
    <t>交付申請の状況</t>
    <rPh sb="0" eb="4">
      <t>コウフシンセイ</t>
    </rPh>
    <rPh sb="5" eb="7">
      <t>ジョウキョウ</t>
    </rPh>
    <phoneticPr fontId="2"/>
  </si>
  <si>
    <t>提出先</t>
    <rPh sb="0" eb="3">
      <t>テイシュツサキ</t>
    </rPh>
    <phoneticPr fontId="2"/>
  </si>
  <si>
    <t>事業実施主体名</t>
    <rPh sb="0" eb="7">
      <t>ジギョウジッシシュタイメイ</t>
    </rPh>
    <phoneticPr fontId="2"/>
  </si>
  <si>
    <t>事業実施主体代表者名</t>
    <rPh sb="0" eb="2">
      <t>ジギョウ</t>
    </rPh>
    <rPh sb="2" eb="4">
      <t>ジッシ</t>
    </rPh>
    <rPh sb="4" eb="6">
      <t>シュタイ</t>
    </rPh>
    <rPh sb="6" eb="9">
      <t>ダイヒョウシャ</t>
    </rPh>
    <rPh sb="9" eb="10">
      <t>メイ</t>
    </rPh>
    <phoneticPr fontId="2"/>
  </si>
  <si>
    <t>（著作権）</t>
  </si>
  <si>
    <t>別紙様式第１号の別添</t>
    <phoneticPr fontId="4"/>
  </si>
  <si>
    <t>１　ＥＣサイト販路開拓及び販売流通形態の変更</t>
    <rPh sb="11" eb="12">
      <t>オヨ</t>
    </rPh>
    <rPh sb="13" eb="15">
      <t>ハンバイ</t>
    </rPh>
    <rPh sb="15" eb="17">
      <t>リュウツウ</t>
    </rPh>
    <rPh sb="17" eb="19">
      <t>ケイタイ</t>
    </rPh>
    <rPh sb="20" eb="22">
      <t>ヘンコウ</t>
    </rPh>
    <phoneticPr fontId="4"/>
  </si>
  <si>
    <t>（１）ＥＣサイト開設による牛乳乳製品等の販路開拓</t>
    <rPh sb="8" eb="10">
      <t>カイセツ</t>
    </rPh>
    <phoneticPr fontId="4"/>
  </si>
  <si>
    <t>事業内容</t>
    <rPh sb="0" eb="4">
      <t>ジギョウナイヨウ</t>
    </rPh>
    <phoneticPr fontId="4"/>
  </si>
  <si>
    <t>ＥＣサイト公開日</t>
    <rPh sb="5" eb="8">
      <t>コウカイビ</t>
    </rPh>
    <phoneticPr fontId="4"/>
  </si>
  <si>
    <t>事業費</t>
    <rPh sb="0" eb="3">
      <t>ジギョウヒ</t>
    </rPh>
    <phoneticPr fontId="4"/>
  </si>
  <si>
    <t>負担区分</t>
    <rPh sb="0" eb="4">
      <t>フタンクブン</t>
    </rPh>
    <phoneticPr fontId="4"/>
  </si>
  <si>
    <t>備考</t>
    <rPh sb="0" eb="2">
      <t>ビコウ</t>
    </rPh>
    <phoneticPr fontId="4"/>
  </si>
  <si>
    <t>補助金</t>
    <rPh sb="0" eb="3">
      <t>ホジョキン</t>
    </rPh>
    <phoneticPr fontId="4"/>
  </si>
  <si>
    <t>その他</t>
    <rPh sb="2" eb="3">
      <t>タ</t>
    </rPh>
    <phoneticPr fontId="4"/>
  </si>
  <si>
    <t>円×</t>
    <rPh sb="0" eb="1">
      <t>エン</t>
    </rPh>
    <phoneticPr fontId="4"/>
  </si>
  <si>
    <t>回</t>
    <rPh sb="0" eb="1">
      <t>カイ</t>
    </rPh>
    <phoneticPr fontId="4"/>
  </si>
  <si>
    <t>＝</t>
    <phoneticPr fontId="4"/>
  </si>
  <si>
    <t>円</t>
    <rPh sb="0" eb="1">
      <t>エン</t>
    </rPh>
    <phoneticPr fontId="4"/>
  </si>
  <si>
    <t>（うち消費税</t>
    <rPh sb="3" eb="6">
      <t>ショウヒゼイ</t>
    </rPh>
    <phoneticPr fontId="4"/>
  </si>
  <si>
    <t>円）</t>
    <rPh sb="0" eb="1">
      <t>エン</t>
    </rPh>
    <phoneticPr fontId="4"/>
  </si>
  <si>
    <t>システムエンジニア</t>
    <phoneticPr fontId="4"/>
  </si>
  <si>
    <t>人日</t>
    <rPh sb="0" eb="2">
      <t>ニンニチ</t>
    </rPh>
    <phoneticPr fontId="4"/>
  </si>
  <si>
    <t>プログラマー</t>
    <phoneticPr fontId="4"/>
  </si>
  <si>
    <t>合計</t>
    <rPh sb="0" eb="2">
      <t>ゴウケイ</t>
    </rPh>
    <phoneticPr fontId="4"/>
  </si>
  <si>
    <t>※注：１</t>
    <rPh sb="1" eb="2">
      <t>チュウ</t>
    </rPh>
    <phoneticPr fontId="4"/>
  </si>
  <si>
    <t>事業内容欄には、必要に応じて別紙を用いるなどして、ECサイトの名称、構築者、URL等の構築計画を記載すること。</t>
    <phoneticPr fontId="4"/>
  </si>
  <si>
    <t>２</t>
    <phoneticPr fontId="4"/>
  </si>
  <si>
    <t>（２）ＥＣサイトを活用した牛乳乳製品等の配送料等相当額の支援</t>
    <rPh sb="20" eb="21">
      <t>ハイ</t>
    </rPh>
    <phoneticPr fontId="4"/>
  </si>
  <si>
    <t>対象期間</t>
    <rPh sb="0" eb="4">
      <t>タイショウキカン</t>
    </rPh>
    <phoneticPr fontId="4"/>
  </si>
  <si>
    <t>対象回数</t>
    <rPh sb="0" eb="4">
      <t>タイショウカイスウ</t>
    </rPh>
    <phoneticPr fontId="4"/>
  </si>
  <si>
    <t>送料等相当額</t>
    <rPh sb="0" eb="6">
      <t>ソウリョウトウソウトウガク</t>
    </rPh>
    <phoneticPr fontId="4"/>
  </si>
  <si>
    <t>対象回数欄には、送料相当額の支援に係る実施回数を記載すること。</t>
    <phoneticPr fontId="4"/>
  </si>
  <si>
    <t>支援期間は３０日以内とし、２千円/件を上限とする。</t>
    <phoneticPr fontId="4"/>
  </si>
  <si>
    <t>商品名</t>
    <phoneticPr fontId="4"/>
  </si>
  <si>
    <t xml:space="preserve">増量販売に要した牛乳乳製品の原材料費
①
</t>
    <phoneticPr fontId="4"/>
  </si>
  <si>
    <t xml:space="preserve">増量前製品中の牛乳乳製品の原材料費
②
</t>
    <phoneticPr fontId="4"/>
  </si>
  <si>
    <t>牛乳乳製品の含有割合</t>
    <phoneticPr fontId="4"/>
  </si>
  <si>
    <t>販売数量
③</t>
    <rPh sb="0" eb="4">
      <t>ハンバイスウリョウ</t>
    </rPh>
    <phoneticPr fontId="4"/>
  </si>
  <si>
    <t>事業費
①×③</t>
    <rPh sb="0" eb="3">
      <t>ジギョウヒ</t>
    </rPh>
    <phoneticPr fontId="4"/>
  </si>
  <si>
    <t xml:space="preserve">補助金
②×③×1/2
か
①×③
のいずれか低い額
</t>
    <rPh sb="0" eb="3">
      <t>ホジョキン</t>
    </rPh>
    <phoneticPr fontId="4"/>
  </si>
  <si>
    <t>支援期間は３０日以内とする。</t>
    <phoneticPr fontId="4"/>
  </si>
  <si>
    <t>（４）牛乳乳製品の新たな販売流通形態に適した包装材の開発・小売店での販売実証及び牛乳乳製品の販路開拓に必要な包装材の変更等</t>
    <phoneticPr fontId="4"/>
  </si>
  <si>
    <t>対象牛乳乳製品名</t>
    <rPh sb="0" eb="8">
      <t>タイショウギュウニュウニュウセイヒンメイ</t>
    </rPh>
    <phoneticPr fontId="4"/>
  </si>
  <si>
    <t>機構補助金</t>
    <rPh sb="0" eb="2">
      <t>キコウ</t>
    </rPh>
    <rPh sb="2" eb="5">
      <t>ホジョキン</t>
    </rPh>
    <phoneticPr fontId="4"/>
  </si>
  <si>
    <t>事業内容欄には、必要に応じて別紙を用いるなどして、需要確保計画等を具体的に記述すること。</t>
    <rPh sb="25" eb="27">
      <t>ジュヨウ</t>
    </rPh>
    <rPh sb="27" eb="29">
      <t>カクホ</t>
    </rPh>
    <phoneticPr fontId="4"/>
  </si>
  <si>
    <t>２　脱脂粉乳の新たな活用方法の開発及び普及等</t>
    <phoneticPr fontId="4"/>
  </si>
  <si>
    <t>（１）消費者向けの脱脂粉乳等を活用したレシピの作成並びにその普及を図るための広報資材等の作成並びに広報及び宣伝活動等</t>
    <rPh sb="3" eb="7">
      <t>ショウヒシャム</t>
    </rPh>
    <rPh sb="9" eb="14">
      <t>ダッシフンニュウトウ</t>
    </rPh>
    <rPh sb="15" eb="17">
      <t>カツヨウ</t>
    </rPh>
    <rPh sb="23" eb="25">
      <t>サクセイ</t>
    </rPh>
    <rPh sb="25" eb="26">
      <t>ナラ</t>
    </rPh>
    <rPh sb="30" eb="32">
      <t>フキュウ</t>
    </rPh>
    <rPh sb="33" eb="34">
      <t>ハカ</t>
    </rPh>
    <rPh sb="38" eb="42">
      <t>コウホウシザイ</t>
    </rPh>
    <rPh sb="42" eb="43">
      <t>トウ</t>
    </rPh>
    <rPh sb="44" eb="47">
      <t>サクセイナラ</t>
    </rPh>
    <rPh sb="49" eb="52">
      <t>コウホウオヨ</t>
    </rPh>
    <rPh sb="53" eb="58">
      <t>センデンカツドウトウ</t>
    </rPh>
    <phoneticPr fontId="4"/>
  </si>
  <si>
    <t>事業内容欄には、必要に応じて別紙を用いるなどして、需要確保計画等を具体的に記述すること。</t>
    <rPh sb="25" eb="29">
      <t>ジュヨウカクホ</t>
    </rPh>
    <rPh sb="29" eb="31">
      <t>ケイカク</t>
    </rPh>
    <phoneticPr fontId="4"/>
  </si>
  <si>
    <t>（２）国産脱脂粉乳等を活用した新商品の開発、製造及び販売並びに新商品に係る脱脂粉乳等活用支援金の交付</t>
    <rPh sb="2" eb="9">
      <t>コクサンダッシフンニュウトウ</t>
    </rPh>
    <rPh sb="10" eb="12">
      <t>カツヨウ</t>
    </rPh>
    <rPh sb="14" eb="17">
      <t>シンショウヒン</t>
    </rPh>
    <rPh sb="18" eb="20">
      <t>カイハツ</t>
    </rPh>
    <rPh sb="21" eb="24">
      <t>セイゾウオヨ</t>
    </rPh>
    <rPh sb="25" eb="27">
      <t>ハンバイ</t>
    </rPh>
    <rPh sb="27" eb="28">
      <t>ナラ</t>
    </rPh>
    <rPh sb="30" eb="33">
      <t>シンショウヒン</t>
    </rPh>
    <rPh sb="34" eb="35">
      <t>カカ</t>
    </rPh>
    <rPh sb="36" eb="46">
      <t>ダッシフンニュウトウカツヨウシエンキン</t>
    </rPh>
    <rPh sb="47" eb="49">
      <t>コウフ</t>
    </rPh>
    <phoneticPr fontId="4"/>
  </si>
  <si>
    <t>ア　脱脂粉乳等を活用した新商品の開発に係る市場調査費、包材費及びその新商品の販売促進に係る広報資材等の作成並びに広報及び宣伝活動等の実施</t>
    <phoneticPr fontId="4"/>
  </si>
  <si>
    <t>事業内容欄には、必要に応じて別紙を用いるなどして、新商品開発計画等を具体的に記述すること。</t>
    <phoneticPr fontId="4"/>
  </si>
  <si>
    <t>販売促進経費及び包材費等については、１商品当たり３０，０００千円を上限とする。</t>
    <phoneticPr fontId="4"/>
  </si>
  <si>
    <t>アのうち包装材</t>
    <rPh sb="3" eb="6">
      <t>ホウソウザイ</t>
    </rPh>
    <phoneticPr fontId="4"/>
  </si>
  <si>
    <t>包装材</t>
    <rPh sb="0" eb="3">
      <t>ホウソウザイ</t>
    </rPh>
    <phoneticPr fontId="4"/>
  </si>
  <si>
    <t>※注：１</t>
    <rPh sb="0" eb="1">
      <t>チュウ</t>
    </rPh>
    <phoneticPr fontId="4"/>
  </si>
  <si>
    <t>広報及び宣伝活動等に係る支援期間は３０日以内とする。</t>
    <phoneticPr fontId="4"/>
  </si>
  <si>
    <t>イ　開発、製造及び販売された新商品に係る脱脂粉乳等活用支援金</t>
    <rPh sb="2" eb="4">
      <t>カイハツ</t>
    </rPh>
    <rPh sb="4" eb="7">
      <t>セイゾウオヨ</t>
    </rPh>
    <rPh sb="8" eb="10">
      <t>ハンバイ</t>
    </rPh>
    <rPh sb="13" eb="16">
      <t>シンショウヒン</t>
    </rPh>
    <rPh sb="17" eb="18">
      <t>カカ</t>
    </rPh>
    <rPh sb="19" eb="21">
      <t>ダッシ</t>
    </rPh>
    <rPh sb="21" eb="23">
      <t>フンニュウ</t>
    </rPh>
    <rPh sb="23" eb="24">
      <t>トウ</t>
    </rPh>
    <rPh sb="24" eb="26">
      <t>カツヨウ</t>
    </rPh>
    <rPh sb="26" eb="28">
      <t>シエン</t>
    </rPh>
    <rPh sb="28" eb="29">
      <t>キン</t>
    </rPh>
    <phoneticPr fontId="4"/>
  </si>
  <si>
    <t>無脂乳固形分率（％）
➀</t>
    <rPh sb="0" eb="1">
      <t>ム</t>
    </rPh>
    <rPh sb="1" eb="2">
      <t>シ</t>
    </rPh>
    <rPh sb="2" eb="6">
      <t>ニュウコケイブン</t>
    </rPh>
    <rPh sb="6" eb="7">
      <t>リツ</t>
    </rPh>
    <phoneticPr fontId="4"/>
  </si>
  <si>
    <t>内容量（ｇ）
➁</t>
    <rPh sb="0" eb="3">
      <t>ナイヨウリョウ</t>
    </rPh>
    <phoneticPr fontId="4"/>
  </si>
  <si>
    <t>無脂乳固形分量（ｇ ）</t>
    <rPh sb="0" eb="6">
      <t>ムシニュウコケイブン</t>
    </rPh>
    <rPh sb="6" eb="7">
      <t>リョウ</t>
    </rPh>
    <phoneticPr fontId="4"/>
  </si>
  <si>
    <t>販売個数</t>
    <rPh sb="0" eb="2">
      <t>ハンバイ</t>
    </rPh>
    <rPh sb="2" eb="4">
      <t>コスウ</t>
    </rPh>
    <phoneticPr fontId="4"/>
  </si>
  <si>
    <t>無脂乳固形分量（㎏）</t>
    <rPh sb="0" eb="6">
      <t>ムシニュウコケイブン</t>
    </rPh>
    <rPh sb="6" eb="7">
      <t>リョウ</t>
    </rPh>
    <phoneticPr fontId="4"/>
  </si>
  <si>
    <t>活用支援金</t>
    <rPh sb="0" eb="5">
      <t>カツヨウシエンキン</t>
    </rPh>
    <phoneticPr fontId="4"/>
  </si>
  <si>
    <t>２００円以内/新商品中の無脂乳固形分相当量１㎏当たり</t>
    <rPh sb="3" eb="4">
      <t>エン</t>
    </rPh>
    <rPh sb="4" eb="6">
      <t>イナイ</t>
    </rPh>
    <rPh sb="7" eb="8">
      <t>シン</t>
    </rPh>
    <rPh sb="8" eb="10">
      <t>ショウヒン</t>
    </rPh>
    <rPh sb="10" eb="11">
      <t>チュウ</t>
    </rPh>
    <rPh sb="12" eb="13">
      <t>ム</t>
    </rPh>
    <rPh sb="13" eb="14">
      <t>アブラ</t>
    </rPh>
    <rPh sb="14" eb="15">
      <t>ニュウ</t>
    </rPh>
    <rPh sb="15" eb="17">
      <t>コケイ</t>
    </rPh>
    <rPh sb="17" eb="18">
      <t>ブン</t>
    </rPh>
    <rPh sb="18" eb="20">
      <t>ソウトウ</t>
    </rPh>
    <rPh sb="20" eb="21">
      <t>リョウ</t>
    </rPh>
    <rPh sb="23" eb="24">
      <t>ア</t>
    </rPh>
    <phoneticPr fontId="4"/>
  </si>
  <si>
    <t>３　創意工夫による牛乳乳製品の消費拡大</t>
    <phoneticPr fontId="4"/>
  </si>
  <si>
    <t>事業内容欄には、必要に応じて別紙を用いるなどして、広報資材等の作成計画、配布予定先・部数等を具体的に記述すること。</t>
    <phoneticPr fontId="4"/>
  </si>
  <si>
    <t>（２）その他の牛乳乳製品の消費拡大に資する取組</t>
    <phoneticPr fontId="4"/>
  </si>
  <si>
    <t>事業内容欄には、必要に応じて別紙を用いるなどして、消費拡大計画等を具体的に記述すること。</t>
    <phoneticPr fontId="4"/>
  </si>
  <si>
    <t>４　販路拡大等支援対策推進</t>
    <phoneticPr fontId="4"/>
  </si>
  <si>
    <t>会場借料</t>
    <rPh sb="0" eb="4">
      <t>カイジョウシャクリョウ</t>
    </rPh>
    <phoneticPr fontId="4"/>
  </si>
  <si>
    <t>回×</t>
    <rPh sb="0" eb="1">
      <t>カイ</t>
    </rPh>
    <phoneticPr fontId="4"/>
  </si>
  <si>
    <t>人＝</t>
    <rPh sb="0" eb="1">
      <t>ニン</t>
    </rPh>
    <phoneticPr fontId="4"/>
  </si>
  <si>
    <t>通信運搬費</t>
    <rPh sb="0" eb="5">
      <t>ツウシンウンパンヒ</t>
    </rPh>
    <phoneticPr fontId="4"/>
  </si>
  <si>
    <t>消耗品費</t>
    <rPh sb="0" eb="4">
      <t>ショウモウヒンヒ</t>
    </rPh>
    <phoneticPr fontId="4"/>
  </si>
  <si>
    <t>（単位：円）</t>
    <rPh sb="1" eb="3">
      <t>タンイ</t>
    </rPh>
    <rPh sb="4" eb="5">
      <t>エン</t>
    </rPh>
    <phoneticPr fontId="2"/>
  </si>
  <si>
    <t>（単位：％、個、円）</t>
    <rPh sb="1" eb="3">
      <t>タンイ</t>
    </rPh>
    <rPh sb="6" eb="7">
      <t>コ</t>
    </rPh>
    <rPh sb="8" eb="9">
      <t>エン</t>
    </rPh>
    <phoneticPr fontId="2"/>
  </si>
  <si>
    <t>（単位：％、個、g、kg、円）</t>
    <rPh sb="1" eb="3">
      <t>タンイ</t>
    </rPh>
    <rPh sb="6" eb="7">
      <t>コ</t>
    </rPh>
    <rPh sb="13" eb="14">
      <t>エン</t>
    </rPh>
    <phoneticPr fontId="2"/>
  </si>
  <si>
    <t>別紙様式第２号の別添</t>
    <phoneticPr fontId="4"/>
  </si>
  <si>
    <t>１　ＥＣサイト販路開拓</t>
    <phoneticPr fontId="4"/>
  </si>
  <si>
    <t>（１）ＥＣサイト構築による牛乳乳製品等の販路開拓</t>
    <phoneticPr fontId="4"/>
  </si>
  <si>
    <t>※注１</t>
    <rPh sb="1" eb="2">
      <t>チュウ</t>
    </rPh>
    <phoneticPr fontId="4"/>
  </si>
  <si>
    <t>（４）牛乳乳製品の新たな販売流通形態に適した包装材の開発・小売店での販売実証及び牛乳乳製品の販路開拓に必要な包装材変更等</t>
    <rPh sb="9" eb="10">
      <t>アラ</t>
    </rPh>
    <rPh sb="12" eb="18">
      <t>ハンバイリュウツウケイタイ</t>
    </rPh>
    <rPh sb="19" eb="20">
      <t>テキ</t>
    </rPh>
    <rPh sb="22" eb="25">
      <t>ホウソウザイ</t>
    </rPh>
    <rPh sb="26" eb="28">
      <t>カイハツ</t>
    </rPh>
    <rPh sb="29" eb="32">
      <t>コウリテン</t>
    </rPh>
    <rPh sb="34" eb="38">
      <t>ハンバイジッショウ</t>
    </rPh>
    <rPh sb="38" eb="39">
      <t>オヨ</t>
    </rPh>
    <rPh sb="40" eb="45">
      <t>ギュウニュウニュウセイヒン</t>
    </rPh>
    <rPh sb="46" eb="50">
      <t>ハンロカイタク</t>
    </rPh>
    <rPh sb="51" eb="53">
      <t>ヒツヨウ</t>
    </rPh>
    <rPh sb="54" eb="57">
      <t>ホウソウザイ</t>
    </rPh>
    <rPh sb="57" eb="60">
      <t>ヘンコウトウ</t>
    </rPh>
    <phoneticPr fontId="4"/>
  </si>
  <si>
    <t>対象牛乳乳製品名欄には、牛乳乳製品の分類名及び製品名を記載すること。</t>
    <phoneticPr fontId="4"/>
  </si>
  <si>
    <t>（１）消費者向けの脱脂粉乳等を活用したレシピの作成並びにその普及を図るための広報資材等の作成並びに広報及び宣伝活動等</t>
    <phoneticPr fontId="4"/>
  </si>
  <si>
    <t>事業内容欄には、必要に応じて別紙を用いるなどして、需要確保計画等を具体的に記述すること。</t>
    <rPh sb="25" eb="29">
      <t>ジュヨウカクホ</t>
    </rPh>
    <phoneticPr fontId="4"/>
  </si>
  <si>
    <t>（２）国産脱脂粉乳等を活用した新商品の開発、製造及び販売並びに新商品に係る脱脂粉乳等活用支援金の交付</t>
    <phoneticPr fontId="4"/>
  </si>
  <si>
    <t>機構補助金</t>
    <rPh sb="0" eb="5">
      <t>キコウホジョキン</t>
    </rPh>
    <phoneticPr fontId="4"/>
  </si>
  <si>
    <t>事業内容欄には、必要に応じて別紙を用いるなどして、新商品開発計画等を具体的に記述すること。</t>
    <rPh sb="25" eb="28">
      <t>シンショウヒン</t>
    </rPh>
    <rPh sb="28" eb="30">
      <t>カイハツ</t>
    </rPh>
    <rPh sb="30" eb="32">
      <t>ケイカク</t>
    </rPh>
    <phoneticPr fontId="4"/>
  </si>
  <si>
    <t>別紙様式第１号</t>
    <rPh sb="0" eb="5">
      <t>ベッシヨウシキダイ</t>
    </rPh>
    <rPh sb="6" eb="7">
      <t>ゴウ</t>
    </rPh>
    <phoneticPr fontId="4"/>
  </si>
  <si>
    <t>殿</t>
    <rPh sb="0" eb="1">
      <t>ドノ</t>
    </rPh>
    <phoneticPr fontId="4"/>
  </si>
  <si>
    <t>住所</t>
    <rPh sb="0" eb="2">
      <t>ジュウショ</t>
    </rPh>
    <phoneticPr fontId="4"/>
  </si>
  <si>
    <t>団体名</t>
    <rPh sb="0" eb="3">
      <t>ダンタイメイ</t>
    </rPh>
    <phoneticPr fontId="4"/>
  </si>
  <si>
    <t>代表者氏名</t>
    <rPh sb="0" eb="5">
      <t>ダイヒョウシャシメイ</t>
    </rPh>
    <phoneticPr fontId="4"/>
  </si>
  <si>
    <t>円を交付されたく関係書類を添えて申請します。</t>
    <rPh sb="0" eb="1">
      <t>エン</t>
    </rPh>
    <rPh sb="2" eb="4">
      <t>コウフ</t>
    </rPh>
    <rPh sb="8" eb="12">
      <t>カンケイショルイ</t>
    </rPh>
    <rPh sb="13" eb="14">
      <t>ソ</t>
    </rPh>
    <rPh sb="16" eb="18">
      <t>シンセイ</t>
    </rPh>
    <phoneticPr fontId="4"/>
  </si>
  <si>
    <t>記</t>
    <rPh sb="0" eb="1">
      <t>キ</t>
    </rPh>
    <phoneticPr fontId="4"/>
  </si>
  <si>
    <t>1　事業の目的</t>
    <rPh sb="2" eb="4">
      <t>ジギョウ</t>
    </rPh>
    <rPh sb="5" eb="7">
      <t>モクテキ</t>
    </rPh>
    <phoneticPr fontId="4"/>
  </si>
  <si>
    <t>２　事業の内容</t>
    <rPh sb="2" eb="4">
      <t>ジギョウ</t>
    </rPh>
    <rPh sb="5" eb="7">
      <t>ナイヨウ</t>
    </rPh>
    <phoneticPr fontId="4"/>
  </si>
  <si>
    <t>　別紙様式第1号の別添のとおり</t>
    <rPh sb="1" eb="6">
      <t>ベッシヨウシキダイ</t>
    </rPh>
    <rPh sb="7" eb="8">
      <t>ゴウ</t>
    </rPh>
    <rPh sb="9" eb="11">
      <t>ベッテン</t>
    </rPh>
    <phoneticPr fontId="4"/>
  </si>
  <si>
    <t>３　事業に要する経費及び負担区分</t>
    <rPh sb="2" eb="4">
      <t>ジギョウ</t>
    </rPh>
    <rPh sb="5" eb="6">
      <t>ヨウ</t>
    </rPh>
    <rPh sb="8" eb="11">
      <t>ケイヒオヨ</t>
    </rPh>
    <rPh sb="12" eb="16">
      <t>フタンクブン</t>
    </rPh>
    <phoneticPr fontId="4"/>
  </si>
  <si>
    <t>（単位：円）</t>
    <rPh sb="1" eb="3">
      <t>タンイ</t>
    </rPh>
    <rPh sb="4" eb="5">
      <t>エン</t>
    </rPh>
    <phoneticPr fontId="4"/>
  </si>
  <si>
    <t>区分</t>
    <rPh sb="0" eb="2">
      <t>クブン</t>
    </rPh>
    <phoneticPr fontId="4"/>
  </si>
  <si>
    <t>１　ＥＣサイト販路開拓及び販売流通形態の変更</t>
    <rPh sb="11" eb="12">
      <t>オヨ</t>
    </rPh>
    <rPh sb="13" eb="19">
      <t>ハンバイリュウツウケイタイ</t>
    </rPh>
    <rPh sb="20" eb="22">
      <t>ヘンコウ</t>
    </rPh>
    <phoneticPr fontId="4"/>
  </si>
  <si>
    <t>（３）ＥＣサイトを活用した牛乳乳製品等の増量販売の実施</t>
    <phoneticPr fontId="4"/>
  </si>
  <si>
    <t>（４）牛乳乳製品の新たな販売流通形態に適した包装材の開発・小売店での販売実証及び牛乳乳製品の販路開拓に必要な包装材変更等</t>
    <rPh sb="3" eb="8">
      <t>ギュウニュウニュウセイヒン</t>
    </rPh>
    <rPh sb="9" eb="10">
      <t>アラ</t>
    </rPh>
    <rPh sb="12" eb="14">
      <t>ハンバイ</t>
    </rPh>
    <rPh sb="14" eb="16">
      <t>リュウツウ</t>
    </rPh>
    <rPh sb="16" eb="18">
      <t>ケイタイ</t>
    </rPh>
    <rPh sb="19" eb="20">
      <t>テキ</t>
    </rPh>
    <rPh sb="22" eb="24">
      <t>ホウソウ</t>
    </rPh>
    <rPh sb="24" eb="25">
      <t>ザイ</t>
    </rPh>
    <rPh sb="26" eb="28">
      <t>カイハツ</t>
    </rPh>
    <rPh sb="29" eb="32">
      <t>コウリテン</t>
    </rPh>
    <rPh sb="34" eb="38">
      <t>ハンバイジッショウ</t>
    </rPh>
    <rPh sb="38" eb="39">
      <t>オヨ</t>
    </rPh>
    <rPh sb="40" eb="45">
      <t>ギュウニュウニュウセイヒン</t>
    </rPh>
    <rPh sb="46" eb="50">
      <t>ハンロカイタク</t>
    </rPh>
    <rPh sb="51" eb="53">
      <t>ヒツヨウ</t>
    </rPh>
    <rPh sb="54" eb="59">
      <t>ホウソウザイヘンコウ</t>
    </rPh>
    <rPh sb="59" eb="60">
      <t>トウ</t>
    </rPh>
    <phoneticPr fontId="4"/>
  </si>
  <si>
    <t>（１）消費者向け脱脂粉乳等を活用したレシピの作成並びにその普及を図るための広報資材等の作成並びに広報及び宣伝活動等の実施</t>
    <rPh sb="3" eb="7">
      <t>ショウヒシャム</t>
    </rPh>
    <rPh sb="8" eb="12">
      <t>ダッシフンニュウ</t>
    </rPh>
    <rPh sb="12" eb="13">
      <t>トウ</t>
    </rPh>
    <rPh sb="14" eb="16">
      <t>カツヨウ</t>
    </rPh>
    <rPh sb="22" eb="24">
      <t>サクセイ</t>
    </rPh>
    <rPh sb="24" eb="25">
      <t>ナラ</t>
    </rPh>
    <rPh sb="29" eb="31">
      <t>フキュウ</t>
    </rPh>
    <rPh sb="32" eb="33">
      <t>ハカ</t>
    </rPh>
    <rPh sb="37" eb="41">
      <t>コウホウシザイ</t>
    </rPh>
    <rPh sb="41" eb="42">
      <t>トウ</t>
    </rPh>
    <rPh sb="43" eb="45">
      <t>サクセイ</t>
    </rPh>
    <rPh sb="45" eb="46">
      <t>ナラ</t>
    </rPh>
    <rPh sb="48" eb="50">
      <t>コウホウ</t>
    </rPh>
    <rPh sb="50" eb="51">
      <t>オヨ</t>
    </rPh>
    <rPh sb="52" eb="56">
      <t>センデンカツドウ</t>
    </rPh>
    <rPh sb="56" eb="57">
      <t>トウ</t>
    </rPh>
    <rPh sb="58" eb="60">
      <t>ジッシ</t>
    </rPh>
    <phoneticPr fontId="4"/>
  </si>
  <si>
    <t>（２）国産脱脂粉乳等を活用した新商品の開発、製造及び販売並びに新商品に係る脱脂粉乳等活用支援金の交付</t>
    <rPh sb="3" eb="10">
      <t>コクサンダッシフンニュウトウ</t>
    </rPh>
    <rPh sb="11" eb="13">
      <t>カツヨウ</t>
    </rPh>
    <rPh sb="15" eb="18">
      <t>シンショウヒン</t>
    </rPh>
    <rPh sb="19" eb="21">
      <t>カイハツ</t>
    </rPh>
    <rPh sb="22" eb="25">
      <t>セイゾウオヨ</t>
    </rPh>
    <rPh sb="26" eb="28">
      <t>ハンバイ</t>
    </rPh>
    <rPh sb="28" eb="29">
      <t>ナラ</t>
    </rPh>
    <rPh sb="31" eb="34">
      <t>シンショウヒン</t>
    </rPh>
    <rPh sb="35" eb="36">
      <t>カカ</t>
    </rPh>
    <rPh sb="37" eb="46">
      <t>ダッシフンニュウトウカツヨウシエン</t>
    </rPh>
    <rPh sb="46" eb="47">
      <t>キン</t>
    </rPh>
    <rPh sb="48" eb="50">
      <t>コウフ</t>
    </rPh>
    <phoneticPr fontId="4"/>
  </si>
  <si>
    <t>４　事業実施期間</t>
    <rPh sb="2" eb="8">
      <t>ジギョウジッシキカン</t>
    </rPh>
    <phoneticPr fontId="4"/>
  </si>
  <si>
    <t>（1）事業着手年月日</t>
    <rPh sb="3" eb="10">
      <t>ジギョウチャクシュネンガッピ</t>
    </rPh>
    <phoneticPr fontId="3"/>
  </si>
  <si>
    <t>（2）事業完了予定年月日</t>
    <rPh sb="3" eb="12">
      <t>ジギョウカンリョウヨテイネンガッピ</t>
    </rPh>
    <phoneticPr fontId="4"/>
  </si>
  <si>
    <t>５　添付書類</t>
    <rPh sb="2" eb="6">
      <t>テンプショルイ</t>
    </rPh>
    <phoneticPr fontId="4"/>
  </si>
  <si>
    <t>（１）　定款又は規約</t>
    <rPh sb="4" eb="7">
      <t>テイカンマタ</t>
    </rPh>
    <rPh sb="8" eb="10">
      <t>キヤク</t>
    </rPh>
    <phoneticPr fontId="4"/>
  </si>
  <si>
    <t>（２）　最近時点の業務報告書及び業務計画書</t>
    <rPh sb="4" eb="6">
      <t>サイキン</t>
    </rPh>
    <rPh sb="6" eb="8">
      <t>ジテン</t>
    </rPh>
    <rPh sb="9" eb="11">
      <t>ギョウム</t>
    </rPh>
    <rPh sb="11" eb="14">
      <t>ホウコクショ</t>
    </rPh>
    <rPh sb="14" eb="15">
      <t>オヨ</t>
    </rPh>
    <rPh sb="16" eb="18">
      <t>ギョウム</t>
    </rPh>
    <rPh sb="18" eb="21">
      <t>ケイカクショ</t>
    </rPh>
    <phoneticPr fontId="4"/>
  </si>
  <si>
    <t>（注）添付書類について、申請者のウェブサイトにおいて閲覧が可能な場合は、当該ウェブサイトのURL を記載することにより当該資料の添付を省略することができる。</t>
    <phoneticPr fontId="4"/>
  </si>
  <si>
    <t>別紙様式第２号</t>
    <rPh sb="0" eb="5">
      <t>ベッシヨウシキダイ</t>
    </rPh>
    <rPh sb="6" eb="7">
      <t>ゴウ</t>
    </rPh>
    <phoneticPr fontId="4"/>
  </si>
  <si>
    <t>1　変更の理由</t>
    <rPh sb="2" eb="4">
      <t>ヘンコウ</t>
    </rPh>
    <rPh sb="5" eb="7">
      <t>リユウ</t>
    </rPh>
    <phoneticPr fontId="4"/>
  </si>
  <si>
    <t>　</t>
    <phoneticPr fontId="4"/>
  </si>
  <si>
    <t>　別添「国産畜産物利用安定化対策事業（国産乳製品等需要拡大事業）変更実施計画」のとおり</t>
    <rPh sb="32" eb="34">
      <t>ヘンコウ</t>
    </rPh>
    <phoneticPr fontId="4"/>
  </si>
  <si>
    <t>２　脱脂粉乳の新たな活用方法の開発及び普及等</t>
    <rPh sb="2" eb="6">
      <t>ダッシフンニュウ</t>
    </rPh>
    <rPh sb="7" eb="8">
      <t>アラ</t>
    </rPh>
    <rPh sb="10" eb="14">
      <t>カツヨウホウホウ</t>
    </rPh>
    <rPh sb="15" eb="17">
      <t>カイハツ</t>
    </rPh>
    <rPh sb="17" eb="18">
      <t>オヨ</t>
    </rPh>
    <rPh sb="19" eb="22">
      <t>フキュウトウ</t>
    </rPh>
    <phoneticPr fontId="4"/>
  </si>
  <si>
    <t>（１）消費者向け脱脂粉乳等を活用したレシピの作成並びにその普及を図るための広報資材等の作成並びに広報及び宣伝活動等の実施</t>
    <phoneticPr fontId="4"/>
  </si>
  <si>
    <t>別紙様式第３号</t>
    <rPh sb="0" eb="5">
      <t>ベッシヨウシキダイ</t>
    </rPh>
    <rPh sb="6" eb="7">
      <t>ゴウ</t>
    </rPh>
    <phoneticPr fontId="4"/>
  </si>
  <si>
    <t>1　概算払請求額</t>
    <rPh sb="2" eb="8">
      <t>ガイサンバライセイキュウガク</t>
    </rPh>
    <phoneticPr fontId="4"/>
  </si>
  <si>
    <t>交付決定</t>
    <rPh sb="0" eb="4">
      <t>コウフケッテイ</t>
    </rPh>
    <phoneticPr fontId="4"/>
  </si>
  <si>
    <t>事業費遂行状況</t>
    <rPh sb="0" eb="7">
      <t>ジギョウヒスイコウジョウキョウ</t>
    </rPh>
    <phoneticPr fontId="4"/>
  </si>
  <si>
    <t>既概算払受領額
⑤</t>
    <rPh sb="0" eb="7">
      <t>キガイサンバライジュリョウガク</t>
    </rPh>
    <phoneticPr fontId="4"/>
  </si>
  <si>
    <t>今回概算払請求額
⑥</t>
    <rPh sb="0" eb="2">
      <t>コンカイ</t>
    </rPh>
    <rPh sb="2" eb="4">
      <t>ガイサン</t>
    </rPh>
    <rPh sb="4" eb="5">
      <t>バライ</t>
    </rPh>
    <rPh sb="5" eb="7">
      <t>セイキュウ</t>
    </rPh>
    <rPh sb="7" eb="8">
      <t>ガク</t>
    </rPh>
    <phoneticPr fontId="4"/>
  </si>
  <si>
    <t>残額
②－⑤－⑥</t>
    <rPh sb="0" eb="2">
      <t>ザンガク</t>
    </rPh>
    <phoneticPr fontId="4"/>
  </si>
  <si>
    <t>まで予定出来高
（⑤＋⑥）/②</t>
    <rPh sb="2" eb="7">
      <t>ヨテイデキダカ</t>
    </rPh>
    <phoneticPr fontId="4"/>
  </si>
  <si>
    <t>事業費
①</t>
    <rPh sb="0" eb="3">
      <t>ジギョウヒ</t>
    </rPh>
    <phoneticPr fontId="4"/>
  </si>
  <si>
    <t>機構補助金
②</t>
    <rPh sb="0" eb="5">
      <t>キコウホジョキン</t>
    </rPh>
    <phoneticPr fontId="4"/>
  </si>
  <si>
    <t>事業費
③</t>
    <rPh sb="0" eb="3">
      <t>ジギョウヒ</t>
    </rPh>
    <phoneticPr fontId="4"/>
  </si>
  <si>
    <t>事業費出来高
③/①＝④</t>
    <rPh sb="0" eb="6">
      <t>ジギョウヒデキダカ</t>
    </rPh>
    <phoneticPr fontId="4"/>
  </si>
  <si>
    <t>％</t>
    <phoneticPr fontId="4"/>
  </si>
  <si>
    <t>（４）牛乳乳製品の販路開拓に必要な包装材変更等</t>
    <phoneticPr fontId="4"/>
  </si>
  <si>
    <t>（１）消費者向けの脱脂粉乳等を活用したレシピの作成並びにその普及を図るための広報資材等の作成並びに広報及び宣伝活動等</t>
    <rPh sb="3" eb="7">
      <t>ショウヒシャム</t>
    </rPh>
    <rPh sb="9" eb="14">
      <t>ダッシフンニュウトウ</t>
    </rPh>
    <rPh sb="15" eb="17">
      <t>カツヨウ</t>
    </rPh>
    <rPh sb="23" eb="25">
      <t>サクセイ</t>
    </rPh>
    <rPh sb="25" eb="26">
      <t>ナラ</t>
    </rPh>
    <rPh sb="30" eb="32">
      <t>フキュウ</t>
    </rPh>
    <rPh sb="33" eb="34">
      <t>ハカ</t>
    </rPh>
    <rPh sb="38" eb="42">
      <t>コウホウシザイ</t>
    </rPh>
    <rPh sb="42" eb="43">
      <t>トウ</t>
    </rPh>
    <rPh sb="44" eb="46">
      <t>サクセイ</t>
    </rPh>
    <rPh sb="46" eb="47">
      <t>ナラ</t>
    </rPh>
    <rPh sb="49" eb="51">
      <t>コウホウ</t>
    </rPh>
    <rPh sb="51" eb="52">
      <t>オヨ</t>
    </rPh>
    <rPh sb="53" eb="58">
      <t>センデンカツドウトウ</t>
    </rPh>
    <phoneticPr fontId="4"/>
  </si>
  <si>
    <t>（２）国産脱脂粉乳等を活用した新商品の開発、製造及び販売並びに新商品に係る脱脂粉乳等活用支援金の交付</t>
    <rPh sb="3" eb="10">
      <t>コクサンダッシフンニュウトウ</t>
    </rPh>
    <rPh sb="19" eb="21">
      <t>カイハツ</t>
    </rPh>
    <rPh sb="22" eb="25">
      <t>セイゾウオヨ</t>
    </rPh>
    <rPh sb="26" eb="29">
      <t>ハンバイナラ</t>
    </rPh>
    <rPh sb="31" eb="34">
      <t>シンショウヒン</t>
    </rPh>
    <rPh sb="35" eb="36">
      <t>カカ</t>
    </rPh>
    <rPh sb="37" eb="42">
      <t>ダッシフンニュウトウ</t>
    </rPh>
    <rPh sb="42" eb="47">
      <t>カツヨウシエンキン</t>
    </rPh>
    <rPh sb="48" eb="50">
      <t>コウフ</t>
    </rPh>
    <phoneticPr fontId="4"/>
  </si>
  <si>
    <t>２　　振込先金融機関名</t>
    <rPh sb="3" eb="11">
      <t>フリコミサキキンユウキカンメイ</t>
    </rPh>
    <phoneticPr fontId="4"/>
  </si>
  <si>
    <t>　　金融機関名</t>
    <rPh sb="2" eb="7">
      <t>キンユウキカンメイ</t>
    </rPh>
    <phoneticPr fontId="3"/>
  </si>
  <si>
    <t>　　預金種別</t>
    <rPh sb="2" eb="4">
      <t>ヨキン</t>
    </rPh>
    <rPh sb="4" eb="6">
      <t>シュベツ</t>
    </rPh>
    <phoneticPr fontId="4"/>
  </si>
  <si>
    <t>　　口座番号</t>
    <rPh sb="2" eb="6">
      <t>コウザバンゴウ</t>
    </rPh>
    <phoneticPr fontId="4"/>
  </si>
  <si>
    <t>　　口座名義</t>
    <rPh sb="2" eb="4">
      <t>コウザ</t>
    </rPh>
    <rPh sb="4" eb="6">
      <t>メイギ</t>
    </rPh>
    <phoneticPr fontId="4"/>
  </si>
  <si>
    <t>別紙様式第３号の別添</t>
    <phoneticPr fontId="4"/>
  </si>
  <si>
    <t>（単位：円）</t>
    <rPh sb="1" eb="3">
      <t>タンイ</t>
    </rPh>
    <rPh sb="4" eb="5">
      <t>エン</t>
    </rPh>
    <phoneticPr fontId="2"/>
  </si>
  <si>
    <t>（単位：％、個、円）</t>
    <rPh sb="1" eb="3">
      <t>タンイ</t>
    </rPh>
    <rPh sb="6" eb="7">
      <t>コ</t>
    </rPh>
    <rPh sb="8" eb="9">
      <t>エン</t>
    </rPh>
    <phoneticPr fontId="2"/>
  </si>
  <si>
    <t>（単位：％、個数、ｇ、kg、円）</t>
    <rPh sb="1" eb="3">
      <t>タンイ</t>
    </rPh>
    <rPh sb="6" eb="8">
      <t>コスウ</t>
    </rPh>
    <rPh sb="14" eb="15">
      <t>エン</t>
    </rPh>
    <phoneticPr fontId="2"/>
  </si>
  <si>
    <t>別紙様式第４号</t>
    <phoneticPr fontId="4"/>
  </si>
  <si>
    <t>４　事業に係る精算額</t>
    <rPh sb="2" eb="4">
      <t>ジギョウ</t>
    </rPh>
    <rPh sb="5" eb="6">
      <t>カカ</t>
    </rPh>
    <rPh sb="7" eb="10">
      <t>セイサンガク</t>
    </rPh>
    <phoneticPr fontId="4"/>
  </si>
  <si>
    <t>交付決定額</t>
    <rPh sb="0" eb="5">
      <t>コウフケッテイガク</t>
    </rPh>
    <phoneticPr fontId="4"/>
  </si>
  <si>
    <t>確定額</t>
    <rPh sb="0" eb="3">
      <t>カクテイガク</t>
    </rPh>
    <phoneticPr fontId="4"/>
  </si>
  <si>
    <t>概算払受領額</t>
    <rPh sb="0" eb="6">
      <t>ガイサンバライジュリョウガク</t>
    </rPh>
    <phoneticPr fontId="4"/>
  </si>
  <si>
    <t>精算払請求額</t>
    <rPh sb="0" eb="6">
      <t>セイサンバライセイキュウガク</t>
    </rPh>
    <phoneticPr fontId="4"/>
  </si>
  <si>
    <t xml:space="preserve"> </t>
    <phoneticPr fontId="4"/>
  </si>
  <si>
    <t>５　事業実施期間</t>
    <rPh sb="2" eb="8">
      <t>ジギョウジッシキカン</t>
    </rPh>
    <phoneticPr fontId="4"/>
  </si>
  <si>
    <t>（2）事業完了年月日</t>
    <rPh sb="3" eb="5">
      <t>ジギョウ</t>
    </rPh>
    <rPh sb="5" eb="7">
      <t>カンリョウ</t>
    </rPh>
    <rPh sb="7" eb="10">
      <t>ネンガッピ</t>
    </rPh>
    <phoneticPr fontId="4"/>
  </si>
  <si>
    <t>６　　振込先金融機関名</t>
    <rPh sb="3" eb="11">
      <t>フリコミサキキンユウキカンメイ</t>
    </rPh>
    <phoneticPr fontId="4"/>
  </si>
  <si>
    <t>別紙様式第４号の別添</t>
    <phoneticPr fontId="4"/>
  </si>
  <si>
    <t>（単位：％、個数、g、kg、円）</t>
    <rPh sb="1" eb="3">
      <t>タンイ</t>
    </rPh>
    <rPh sb="6" eb="8">
      <t>コスウ</t>
    </rPh>
    <rPh sb="14" eb="15">
      <t>エン</t>
    </rPh>
    <phoneticPr fontId="2"/>
  </si>
  <si>
    <t>別記様式第７号</t>
    <rPh sb="0" eb="2">
      <t>ベッキ</t>
    </rPh>
    <rPh sb="2" eb="4">
      <t>ヨウシキ</t>
    </rPh>
    <rPh sb="4" eb="5">
      <t>ダイ</t>
    </rPh>
    <rPh sb="6" eb="7">
      <t>ゴウ</t>
    </rPh>
    <phoneticPr fontId="4"/>
  </si>
  <si>
    <t>住所 　　　　</t>
    <rPh sb="0" eb="2">
      <t>ジュウショ</t>
    </rPh>
    <phoneticPr fontId="4"/>
  </si>
  <si>
    <t>団体名　　　</t>
    <rPh sb="0" eb="3">
      <t>ダンタイメイ</t>
    </rPh>
    <phoneticPr fontId="4"/>
  </si>
  <si>
    <t xml:space="preserve">特許権等に関する出願・取得状況報告書 </t>
    <phoneticPr fontId="4"/>
  </si>
  <si>
    <t xml:space="preserve">（特許権、実用新案権、商標権、意匠権、回路配置利用権、育成者権等） </t>
    <rPh sb="1" eb="4">
      <t>トッキョケン</t>
    </rPh>
    <rPh sb="5" eb="7">
      <t>ジツヨウ</t>
    </rPh>
    <rPh sb="7" eb="9">
      <t>シンアン</t>
    </rPh>
    <rPh sb="9" eb="10">
      <t>ケン</t>
    </rPh>
    <rPh sb="11" eb="14">
      <t>ショウヒョウケン</t>
    </rPh>
    <rPh sb="15" eb="18">
      <t>イショウケン</t>
    </rPh>
    <rPh sb="19" eb="21">
      <t>カイロ</t>
    </rPh>
    <rPh sb="21" eb="23">
      <t>ハイチ</t>
    </rPh>
    <rPh sb="23" eb="26">
      <t>リヨウケン</t>
    </rPh>
    <rPh sb="27" eb="29">
      <t>イクセイ</t>
    </rPh>
    <rPh sb="29" eb="30">
      <t>シャ</t>
    </rPh>
    <rPh sb="30" eb="31">
      <t>ケン</t>
    </rPh>
    <rPh sb="31" eb="32">
      <t>ナド</t>
    </rPh>
    <phoneticPr fontId="4"/>
  </si>
  <si>
    <t>権利の種類</t>
    <rPh sb="0" eb="2">
      <t>ケンリ</t>
    </rPh>
    <rPh sb="3" eb="5">
      <t>シュルイ</t>
    </rPh>
    <phoneticPr fontId="4"/>
  </si>
  <si>
    <t>権利の内容</t>
    <rPh sb="0" eb="2">
      <t>ケンリ</t>
    </rPh>
    <rPh sb="3" eb="5">
      <t>ナイヨウ</t>
    </rPh>
    <phoneticPr fontId="4"/>
  </si>
  <si>
    <t>出願年月日</t>
    <rPh sb="0" eb="5">
      <t>シュツガンネンガッピ</t>
    </rPh>
    <phoneticPr fontId="4"/>
  </si>
  <si>
    <t>出願番号</t>
    <rPh sb="0" eb="4">
      <t>シュツガンバンゴウ</t>
    </rPh>
    <phoneticPr fontId="4"/>
  </si>
  <si>
    <t>出願人</t>
    <rPh sb="0" eb="3">
      <t>シュツガンニン</t>
    </rPh>
    <phoneticPr fontId="4"/>
  </si>
  <si>
    <t>発明者</t>
    <rPh sb="0" eb="3">
      <t>ハツメイシャ</t>
    </rPh>
    <phoneticPr fontId="4"/>
  </si>
  <si>
    <t>取得（登録）番号</t>
    <rPh sb="0" eb="2">
      <t>シュトク</t>
    </rPh>
    <rPh sb="3" eb="5">
      <t>トウロク</t>
    </rPh>
    <rPh sb="6" eb="8">
      <t>バンゴウ</t>
    </rPh>
    <phoneticPr fontId="4"/>
  </si>
  <si>
    <t>権利期間</t>
    <rPh sb="0" eb="4">
      <t>ケンリキカン</t>
    </rPh>
    <phoneticPr fontId="4"/>
  </si>
  <si>
    <t>権利者</t>
    <rPh sb="0" eb="3">
      <t>ケンリシャ</t>
    </rPh>
    <phoneticPr fontId="4"/>
  </si>
  <si>
    <t>注１：権利の種類の欄には、特許権、実用新案権、商標権、意匠権等の別を記入すること。
   ２：権利の内容の欄には、発明・考案・商標・意匠等の名称、概要等を簡潔に記入すること。 
   ３：共同出願、共同発明又は共有特許権等の場合は、それぞれ出願人、発明者又は権利者の欄に、全出願者、全発明者又は全権利者の氏名（名称）を記入すること。</t>
    <phoneticPr fontId="4"/>
  </si>
  <si>
    <t>別紙のとおり</t>
    <rPh sb="0" eb="2">
      <t>ベッシ</t>
    </rPh>
    <phoneticPr fontId="4"/>
  </si>
  <si>
    <t>別紙</t>
    <rPh sb="0" eb="2">
      <t>ベッシ</t>
    </rPh>
    <phoneticPr fontId="4"/>
  </si>
  <si>
    <t>特許権等に関する出願・取得状況報告書著作権一覧表</t>
    <rPh sb="18" eb="24">
      <t>チョサクケンイチランヒョウ</t>
    </rPh>
    <phoneticPr fontId="4"/>
  </si>
  <si>
    <t>No.</t>
    <phoneticPr fontId="4"/>
  </si>
  <si>
    <t>著作物の種類</t>
    <rPh sb="0" eb="3">
      <t>チョサクブツ</t>
    </rPh>
    <rPh sb="4" eb="6">
      <t>シュルイ</t>
    </rPh>
    <phoneticPr fontId="4"/>
  </si>
  <si>
    <t>著作物の題号</t>
    <rPh sb="0" eb="3">
      <t>チョサクブツ</t>
    </rPh>
    <rPh sb="4" eb="6">
      <t>ダイゴウ</t>
    </rPh>
    <phoneticPr fontId="4"/>
  </si>
  <si>
    <t>著作物の内容</t>
    <rPh sb="0" eb="3">
      <t>チョサクブツ</t>
    </rPh>
    <rPh sb="4" eb="6">
      <t>ナイヨウ</t>
    </rPh>
    <phoneticPr fontId="4"/>
  </si>
  <si>
    <t>著作者の氏名又は名称</t>
    <rPh sb="0" eb="3">
      <t>チョサクシャ</t>
    </rPh>
    <rPh sb="4" eb="7">
      <t>シメイマタ</t>
    </rPh>
    <rPh sb="8" eb="10">
      <t>メイショウ</t>
    </rPh>
    <phoneticPr fontId="4"/>
  </si>
  <si>
    <t>著作権者の氏名又は名称</t>
    <rPh sb="0" eb="2">
      <t>チョサク</t>
    </rPh>
    <rPh sb="2" eb="3">
      <t>ケン</t>
    </rPh>
    <rPh sb="3" eb="4">
      <t>シャ</t>
    </rPh>
    <rPh sb="5" eb="7">
      <t>シメイ</t>
    </rPh>
    <rPh sb="7" eb="8">
      <t>マタ</t>
    </rPh>
    <rPh sb="9" eb="11">
      <t>メイショウ</t>
    </rPh>
    <phoneticPr fontId="4"/>
  </si>
  <si>
    <t>注１：著作物の種類の欄には、論文、写真、コンピュータプログラム等の別を記入すること。 
   ２：著作物の内容の欄には、著作物の概要等を簡潔に記入すること。
   ３：著作者の氏名又は名称の欄には、著作物を創作した者（共同著作物については、共同 で創作に寄与した者全員）の氏名（名称）を記入すること。
   ４：著作権者の氏名又は名称の欄には、著作権者（共有著作権の場合は、著作権を共有し ている者全員）の氏名（名称）を記入すること。</t>
    <phoneticPr fontId="4"/>
  </si>
  <si>
    <t>令和7年度国産牛乳乳製品の需要拡大・競争力強化対策事業（国産牛乳乳製品の需要拡大等事業）補助金交付申請書</t>
    <rPh sb="0" eb="2">
      <t>レイワ</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7">
      <t>ホジョキン</t>
    </rPh>
    <rPh sb="47" eb="49">
      <t>コウフ</t>
    </rPh>
    <rPh sb="49" eb="51">
      <t>シンセイ</t>
    </rPh>
    <rPh sb="51" eb="52">
      <t>ショ</t>
    </rPh>
    <phoneticPr fontId="4"/>
  </si>
  <si>
    <t>一般社団法人Jミルク</t>
    <phoneticPr fontId="2"/>
  </si>
  <si>
    <t>会長　大貫　陽一</t>
    <rPh sb="3" eb="5">
      <t>オオヌキ</t>
    </rPh>
    <rPh sb="6" eb="8">
      <t>ヨウイチ</t>
    </rPh>
    <phoneticPr fontId="2"/>
  </si>
  <si>
    <t>（３）取組主体の環境負荷低減のクロスコンプライアンスチェックシート（食品関連事業者向け又は民間事業者・自治体等向け）一覧</t>
    <phoneticPr fontId="2"/>
  </si>
  <si>
    <t>令和7年度国産牛乳乳製品の需要拡大・競争力強化対策事業（国産牛乳乳製品の需要拡大等事業）実施計画</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8">
      <t>ジッシケイカク</t>
    </rPh>
    <phoneticPr fontId="4"/>
  </si>
  <si>
    <t>令和7年度国産牛乳乳製品の需要拡大・競争力強化対策事業（国産牛乳乳製品の需要拡大等事業）補助金交付変更承認申請書</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7">
      <t>ホジョキン</t>
    </rPh>
    <rPh sb="49" eb="51">
      <t>ヘンコウ</t>
    </rPh>
    <rPh sb="51" eb="53">
      <t>ショウニン</t>
    </rPh>
    <phoneticPr fontId="4"/>
  </si>
  <si>
    <t>令和7年度国産牛乳乳製品の需要拡大・競争力強化対策事業（国産牛乳乳製品の需要拡大等事業）変更実施計画</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6">
      <t>ヘンコウ</t>
    </rPh>
    <rPh sb="46" eb="50">
      <t>ジッシケイカク</t>
    </rPh>
    <phoneticPr fontId="4"/>
  </si>
  <si>
    <t>令和7年度国産牛乳乳製品の需要拡大・競争力強化対策事業（国産牛乳乳製品の需要拡大等事業）補助金概算払請求書</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7">
      <t>ホジョキン</t>
    </rPh>
    <rPh sb="47" eb="53">
      <t>ガイサンバライセイキュウショ</t>
    </rPh>
    <phoneticPr fontId="4"/>
  </si>
  <si>
    <t>円を概算払により交付されたく、国産牛乳乳製品の需要拡大・競争力強化対策事業実施要綱別添５の第7の３の（２）の規定に基づき申請します。</t>
    <rPh sb="0" eb="1">
      <t>エン</t>
    </rPh>
    <rPh sb="2" eb="5">
      <t>ガイサンバライ</t>
    </rPh>
    <rPh sb="8" eb="10">
      <t>コウフ</t>
    </rPh>
    <rPh sb="39" eb="41">
      <t>ヨウコウ</t>
    </rPh>
    <rPh sb="41" eb="43">
      <t>ベッテン</t>
    </rPh>
    <phoneticPr fontId="4"/>
  </si>
  <si>
    <t>令和7年度国産牛乳乳製品の需要拡大・競争力強化対策事業（国産牛乳乳製品の需要拡大等事業）実施状況</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6">
      <t>ジッシ</t>
    </rPh>
    <rPh sb="46" eb="48">
      <t>ジョウキョウ</t>
    </rPh>
    <phoneticPr fontId="4"/>
  </si>
  <si>
    <t>令和7年度国産牛乳乳製品の需要拡大・競争力強化対策事業（国産牛乳乳製品の需要拡大等事業）実績報告書</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8">
      <t>ジッセキホウコク</t>
    </rPh>
    <rPh sb="48" eb="49">
      <t>ショ</t>
    </rPh>
    <phoneticPr fontId="4"/>
  </si>
  <si>
    <t>　別紙様式第４号の別添のとおり</t>
    <rPh sb="1" eb="3">
      <t>ベッシ</t>
    </rPh>
    <rPh sb="3" eb="5">
      <t>ヨウシキ</t>
    </rPh>
    <rPh sb="5" eb="6">
      <t>ダイ</t>
    </rPh>
    <rPh sb="7" eb="8">
      <t>ゴウ</t>
    </rPh>
    <rPh sb="9" eb="11">
      <t>ベッテン</t>
    </rPh>
    <phoneticPr fontId="4"/>
  </si>
  <si>
    <t>　令和7年度国産牛乳乳製品の需要拡大・競争力強化対策事業（国産牛乳乳製品の需要拡大等事業）の成果に係る特許権等について、下記のとおり出願又は取得したので、「畜産業振興事業の実施について」１５の（１）のアの規定に基づき報告します。</t>
    <phoneticPr fontId="4"/>
  </si>
  <si>
    <t>国産牛乳乳製品の需要拡大に向け、新商品の開発、製造及び販売、需要拡大に向けたプロモーション並びに並びに流通販売形態の変更等の取組の取組を実施することにより、脱脂粉乳の活用及び発生抑制並びに生乳需給体制の維持及び強化を図る。</t>
    <phoneticPr fontId="4"/>
  </si>
  <si>
    <t>　令和6年度において国産牛乳乳製品の需要拡大・競争力強化対策事業（国産牛乳乳製品の需要拡大等事業）を下記のとおり実施したいので、国産牛乳乳製品の需要拡大・競争力強化対策事業実施要綱別添５の第７の１の規定に基づき、補助金</t>
    <rPh sb="1" eb="3">
      <t>レイワ</t>
    </rPh>
    <rPh sb="88" eb="90">
      <t>ヨウコウ</t>
    </rPh>
    <rPh sb="90" eb="92">
      <t>ベッテン</t>
    </rPh>
    <phoneticPr fontId="4"/>
  </si>
  <si>
    <t>　国産牛乳乳製品の需要拡大に向け、新商品の開発、製造及び販売、需要拡大に向けたプロモーション並びに流通販売形態の変更等の取組の取組を実施することにより、脱脂粉乳の活用及び発生抑制並びに生乳需給体制の維持及び強化を図る。</t>
    <rPh sb="17" eb="20">
      <t>シンショウヒン</t>
    </rPh>
    <rPh sb="21" eb="23">
      <t>カイハツ</t>
    </rPh>
    <rPh sb="28" eb="30">
      <t>ハンバイ</t>
    </rPh>
    <rPh sb="31" eb="35">
      <t>ジュヨウカクダイ</t>
    </rPh>
    <rPh sb="36" eb="37">
      <t>ム</t>
    </rPh>
    <rPh sb="46" eb="47">
      <t>ナラ</t>
    </rPh>
    <rPh sb="49" eb="55">
      <t>リュウツウハンバイケイタイ</t>
    </rPh>
    <rPh sb="56" eb="59">
      <t>ヘンコウトウ</t>
    </rPh>
    <rPh sb="63" eb="65">
      <t>トリクミ</t>
    </rPh>
    <rPh sb="66" eb="6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</si>
</sst>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quot;(&quot;#,##0&quot;)&quot;"/>
    <numFmt numFmtId="178" formatCode="&quot;(&quot;yyyy&quot;年&quot;m&quot;月&quot;d&quot;日&quot;&quot;現在)&quot;"/>
    <numFmt numFmtId="179" formatCode="yyyy&quot;年&quot;m&quot;月&quot;d&quot;日&quot;;@"/>
    <numFmt numFmtId="180" formatCode="0000000"/>
    <numFmt numFmtId="181" formatCode="#,##0_);[Red]\(#,##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游ゴシック"/>
      <family val="2"/>
      <charset val="128"/>
    </font>
    <font>
      <sz val="6"/>
      <name val="游ゴシック"/>
      <family val="2"/>
      <charset val="128"/>
    </font>
    <font>
      <sz val="11"/>
      <name val="ＭＳ Ｐゴシック"/>
      <family val="3"/>
      <charset val="128"/>
    </font>
    <font>
      <sz val="11"/>
      <name val="游ゴシック"/>
      <family val="2"/>
      <charset val="128"/>
      <scheme val="minor"/>
    </font>
    <font>
      <sz val="11"/>
      <name val="游ゴシック"/>
      <family val="3"/>
      <charset val="128"/>
      <scheme val="minor"/>
    </font>
    <font>
      <sz val="11"/>
      <name val="游ゴシック"/>
      <family val="2"/>
      <charset val="128"/>
    </font>
    <font>
      <sz val="8"/>
      <name val="ＭＳ Ｐゴシック"/>
      <family val="3"/>
      <charset val="128"/>
    </font>
    <font>
      <sz val="12"/>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rgb="FFDDEBF7"/>
        <bgColor rgb="FF000000"/>
      </patternFill>
    </fill>
    <fill>
      <patternFill patternType="solid">
        <fgColor rgb="FFD9D9D9"/>
        <bgColor rgb="FF000000"/>
      </patternFill>
    </fill>
    <fill>
      <patternFill patternType="solid">
        <fgColor theme="4" tint="0.79998168889431442"/>
        <bgColor rgb="FF000000"/>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auto="1"/>
      </left>
      <right style="thin">
        <color auto="1"/>
      </right>
      <top style="thin">
        <color auto="1"/>
      </top>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9">
    <xf numFmtId="0" fontId="0" fillId="0" borderId="0" xfId="0">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lignment vertical="center"/>
    </xf>
    <xf numFmtId="0" fontId="6" fillId="0" borderId="30" xfId="0" applyFont="1" applyBorder="1">
      <alignment vertical="center"/>
    </xf>
    <xf numFmtId="0" fontId="6" fillId="2" borderId="31" xfId="0" applyFont="1" applyFill="1" applyBorder="1">
      <alignment vertical="center"/>
    </xf>
    <xf numFmtId="180" fontId="6" fillId="2" borderId="31" xfId="0" applyNumberFormat="1" applyFont="1" applyFill="1" applyBorder="1" applyAlignment="1">
      <alignment horizontal="left" vertical="center"/>
    </xf>
    <xf numFmtId="0" fontId="6" fillId="0" borderId="34" xfId="0" applyFont="1" applyBorder="1">
      <alignment vertical="center"/>
    </xf>
    <xf numFmtId="0" fontId="6" fillId="2" borderId="35" xfId="0" applyFont="1" applyFill="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2" borderId="41" xfId="0" applyFont="1" applyFill="1" applyBorder="1">
      <alignment vertical="center"/>
    </xf>
    <xf numFmtId="0" fontId="7" fillId="2" borderId="35" xfId="0" applyFont="1" applyFill="1" applyBorder="1">
      <alignment vertical="center"/>
    </xf>
    <xf numFmtId="0" fontId="6" fillId="0" borderId="36" xfId="0" applyFont="1" applyBorder="1">
      <alignment vertical="center"/>
    </xf>
    <xf numFmtId="0" fontId="6" fillId="2" borderId="1" xfId="0" applyFont="1" applyFill="1" applyBorder="1">
      <alignment vertical="center"/>
    </xf>
    <xf numFmtId="0" fontId="6" fillId="0" borderId="31" xfId="0" applyFont="1" applyBorder="1">
      <alignment vertical="center"/>
    </xf>
    <xf numFmtId="0" fontId="6" fillId="2" borderId="37" xfId="0" applyFont="1" applyFill="1" applyBorder="1">
      <alignment vertical="center"/>
    </xf>
    <xf numFmtId="0" fontId="8" fillId="0" borderId="0" xfId="0" applyFont="1">
      <alignment vertical="center"/>
    </xf>
    <xf numFmtId="0" fontId="8" fillId="0" borderId="1" xfId="0" applyFont="1" applyBorder="1">
      <alignment vertical="center"/>
    </xf>
    <xf numFmtId="0" fontId="5" fillId="0" borderId="1" xfId="0" applyFont="1" applyBorder="1" applyAlignment="1">
      <alignment horizontal="center" vertical="center"/>
    </xf>
    <xf numFmtId="0" fontId="8" fillId="3" borderId="1" xfId="0" applyFont="1" applyFill="1" applyBorder="1" applyAlignment="1">
      <alignment vertical="center" wrapText="1"/>
    </xf>
    <xf numFmtId="0" fontId="6" fillId="0" borderId="0" xfId="0" applyFont="1" applyAlignment="1">
      <alignment horizontal="left" vertical="top"/>
    </xf>
    <xf numFmtId="0" fontId="5" fillId="0" borderId="0" xfId="0" applyFont="1">
      <alignment vertical="center"/>
    </xf>
    <xf numFmtId="0" fontId="5" fillId="0" borderId="0" xfId="0" applyFont="1" applyAlignment="1">
      <alignment vertical="center" wrapText="1"/>
    </xf>
    <xf numFmtId="0" fontId="5" fillId="3" borderId="0" xfId="0" applyFont="1" applyFill="1" applyAlignment="1">
      <alignment horizontal="right" vertical="center"/>
    </xf>
    <xf numFmtId="0" fontId="5" fillId="0" borderId="0" xfId="0" applyFont="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3" borderId="1" xfId="0" applyFont="1" applyFill="1" applyBorder="1">
      <alignment vertical="center"/>
    </xf>
    <xf numFmtId="38" fontId="5" fillId="0" borderId="0" xfId="1" applyFont="1" applyFill="1" applyBorder="1">
      <alignment vertical="center"/>
    </xf>
    <xf numFmtId="0" fontId="5" fillId="0" borderId="0" xfId="0" applyFont="1" applyAlignment="1">
      <alignment vertical="center" shrinkToFit="1"/>
    </xf>
    <xf numFmtId="38" fontId="5" fillId="0" borderId="0" xfId="1" applyFont="1" applyFill="1" applyBorder="1" applyAlignment="1">
      <alignment vertical="center" shrinkToFit="1"/>
    </xf>
    <xf numFmtId="38" fontId="5" fillId="0" borderId="0" xfId="1"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left" vertical="top"/>
    </xf>
    <xf numFmtId="38" fontId="5" fillId="0" borderId="1" xfId="1" applyFont="1" applyFill="1" applyBorder="1" applyAlignment="1">
      <alignment horizontal="center" vertical="center"/>
    </xf>
    <xf numFmtId="0" fontId="5" fillId="3" borderId="1" xfId="0" applyFont="1" applyFill="1" applyBorder="1" applyAlignment="1">
      <alignment horizontal="center" vertical="center" wrapText="1"/>
    </xf>
    <xf numFmtId="38" fontId="5" fillId="0" borderId="1" xfId="1" applyFont="1" applyFill="1" applyBorder="1" applyAlignment="1">
      <alignment horizontal="right" vertical="center" shrinkToFit="1"/>
    </xf>
    <xf numFmtId="0" fontId="5" fillId="3" borderId="5" xfId="0" applyFont="1" applyFill="1" applyBorder="1" applyAlignment="1">
      <alignment vertical="center" shrinkToFit="1"/>
    </xf>
    <xf numFmtId="0" fontId="5" fillId="0" borderId="6" xfId="0" applyFont="1" applyBorder="1" applyAlignment="1">
      <alignment vertical="center" shrinkToFit="1"/>
    </xf>
    <xf numFmtId="38" fontId="5" fillId="3" borderId="6" xfId="1" applyFont="1" applyFill="1" applyBorder="1" applyAlignment="1">
      <alignment vertical="center" shrinkToFit="1"/>
    </xf>
    <xf numFmtId="0" fontId="5" fillId="0" borderId="6" xfId="0" applyFont="1" applyBorder="1">
      <alignment vertical="center"/>
    </xf>
    <xf numFmtId="38" fontId="5" fillId="0" borderId="6" xfId="1" applyFont="1" applyFill="1" applyBorder="1" applyAlignment="1">
      <alignment vertical="center" shrinkToFit="1"/>
    </xf>
    <xf numFmtId="0" fontId="5" fillId="0" borderId="6" xfId="0" quotePrefix="1" applyFont="1" applyBorder="1">
      <alignment vertical="center"/>
    </xf>
    <xf numFmtId="0" fontId="5" fillId="0" borderId="7" xfId="0" applyFont="1" applyBorder="1">
      <alignment vertical="center"/>
    </xf>
    <xf numFmtId="0" fontId="5" fillId="3" borderId="8" xfId="0" applyFont="1" applyFill="1" applyBorder="1" applyAlignment="1">
      <alignment vertical="center" shrinkToFit="1"/>
    </xf>
    <xf numFmtId="38" fontId="5" fillId="3" borderId="0" xfId="1" applyFont="1" applyFill="1" applyBorder="1" applyAlignment="1">
      <alignment vertical="center" shrinkToFit="1"/>
    </xf>
    <xf numFmtId="0" fontId="5" fillId="0" borderId="0" xfId="0" quotePrefix="1" applyFont="1">
      <alignment vertical="center"/>
    </xf>
    <xf numFmtId="0" fontId="5" fillId="0" borderId="9" xfId="0" applyFont="1" applyBorder="1">
      <alignment vertical="center"/>
    </xf>
    <xf numFmtId="0" fontId="5" fillId="0" borderId="8" xfId="0" applyFont="1" applyBorder="1" applyAlignment="1">
      <alignment vertical="center" shrinkToFit="1"/>
    </xf>
    <xf numFmtId="38" fontId="5" fillId="0" borderId="1" xfId="1" applyFont="1" applyFill="1" applyBorder="1" applyAlignment="1">
      <alignment vertical="center" shrinkToFit="1"/>
    </xf>
    <xf numFmtId="0" fontId="5" fillId="0" borderId="0" xfId="0" quotePrefix="1" applyFont="1" applyAlignment="1">
      <alignment horizontal="right" vertical="center"/>
    </xf>
    <xf numFmtId="0" fontId="5" fillId="0" borderId="5" xfId="0" applyFont="1" applyBorder="1" applyAlignment="1">
      <alignment vertical="center" shrinkToFit="1"/>
    </xf>
    <xf numFmtId="38" fontId="5" fillId="0" borderId="1" xfId="1" applyFont="1" applyFill="1" applyBorder="1" applyAlignment="1">
      <alignment horizontal="center" vertical="center" wrapText="1"/>
    </xf>
    <xf numFmtId="0" fontId="5" fillId="3" borderId="1" xfId="0" applyFont="1" applyFill="1" applyBorder="1" applyAlignment="1">
      <alignment vertical="center" wrapText="1" shrinkToFit="1"/>
    </xf>
    <xf numFmtId="38" fontId="5" fillId="3" borderId="1" xfId="1" applyFont="1" applyFill="1" applyBorder="1" applyAlignment="1">
      <alignment vertical="center" wrapText="1" shrinkToFit="1"/>
    </xf>
    <xf numFmtId="9" fontId="5" fillId="3" borderId="1" xfId="2" applyFont="1" applyFill="1" applyBorder="1" applyAlignment="1">
      <alignment vertical="center" wrapText="1"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0" xfId="0" applyFont="1" applyAlignment="1">
      <alignment horizontal="right" vertical="center" shrinkToFit="1"/>
    </xf>
    <xf numFmtId="0" fontId="5" fillId="3" borderId="10" xfId="0" applyFont="1" applyFill="1" applyBorder="1" applyAlignment="1">
      <alignment vertical="center" shrinkToFit="1"/>
    </xf>
    <xf numFmtId="0" fontId="5" fillId="0" borderId="11" xfId="0" applyFont="1" applyBorder="1" applyAlignment="1">
      <alignment vertical="center" shrinkToFit="1"/>
    </xf>
    <xf numFmtId="38" fontId="5" fillId="3" borderId="11" xfId="1" applyFont="1" applyFill="1" applyBorder="1" applyAlignment="1">
      <alignment vertical="center" shrinkToFit="1"/>
    </xf>
    <xf numFmtId="0" fontId="5" fillId="0" borderId="11" xfId="0" applyFont="1" applyBorder="1">
      <alignment vertical="center"/>
    </xf>
    <xf numFmtId="38" fontId="5" fillId="0" borderId="11" xfId="1" applyFont="1" applyFill="1" applyBorder="1" applyAlignment="1">
      <alignment vertical="center" shrinkToFit="1"/>
    </xf>
    <xf numFmtId="0" fontId="5" fillId="0" borderId="11" xfId="0" quotePrefix="1" applyFont="1" applyBorder="1">
      <alignment vertical="center"/>
    </xf>
    <xf numFmtId="0" fontId="5" fillId="0" borderId="12" xfId="0" applyFont="1" applyBorder="1">
      <alignment vertical="center"/>
    </xf>
    <xf numFmtId="38" fontId="5" fillId="0" borderId="15" xfId="1" applyFont="1" applyFill="1" applyBorder="1" applyAlignment="1">
      <alignment vertical="center" shrinkToFit="1"/>
    </xf>
    <xf numFmtId="0" fontId="5" fillId="0" borderId="1" xfId="0" applyFont="1" applyBorder="1" applyAlignment="1">
      <alignment horizontal="center" vertical="center" wrapText="1"/>
    </xf>
    <xf numFmtId="38" fontId="5" fillId="0" borderId="16" xfId="1" applyFont="1" applyFill="1" applyBorder="1" applyAlignment="1">
      <alignment vertical="center" shrinkToFit="1"/>
    </xf>
    <xf numFmtId="38" fontId="5" fillId="0" borderId="0" xfId="1" applyFont="1" applyFill="1" applyBorder="1" applyAlignment="1">
      <alignment horizontal="right" vertical="center" shrinkToFit="1"/>
    </xf>
    <xf numFmtId="0" fontId="10" fillId="0" borderId="0" xfId="0" applyFont="1">
      <alignment vertical="center"/>
    </xf>
    <xf numFmtId="38" fontId="5" fillId="0" borderId="0" xfId="1" applyFont="1">
      <alignment vertical="center"/>
    </xf>
    <xf numFmtId="38" fontId="5" fillId="0" borderId="0" xfId="1" applyFont="1" applyAlignment="1">
      <alignment vertical="center" shrinkToFit="1"/>
    </xf>
    <xf numFmtId="0" fontId="5" fillId="0" borderId="0" xfId="0" applyFont="1" applyAlignment="1">
      <alignment horizontal="left"/>
    </xf>
    <xf numFmtId="38" fontId="5" fillId="0" borderId="0" xfId="0" applyNumberFormat="1" applyFont="1" applyAlignment="1">
      <alignment horizontal="left" vertical="center" wrapText="1"/>
    </xf>
    <xf numFmtId="38" fontId="5" fillId="0" borderId="0" xfId="1" applyFont="1" applyFill="1" applyBorder="1" applyAlignment="1">
      <alignment horizontal="center" vertical="top" wrapText="1"/>
    </xf>
    <xf numFmtId="0" fontId="5" fillId="0" borderId="0" xfId="0" applyFont="1" applyAlignment="1">
      <alignment horizontal="right"/>
    </xf>
    <xf numFmtId="0" fontId="5" fillId="5" borderId="3" xfId="0" applyFont="1" applyFill="1" applyBorder="1" applyAlignment="1">
      <alignment vertical="center" wrapText="1"/>
    </xf>
    <xf numFmtId="38" fontId="5" fillId="5" borderId="3" xfId="1" applyFont="1" applyFill="1" applyBorder="1">
      <alignment vertical="center"/>
    </xf>
    <xf numFmtId="0" fontId="5" fillId="5" borderId="3" xfId="0" applyFont="1" applyFill="1" applyBorder="1">
      <alignment vertical="center"/>
    </xf>
    <xf numFmtId="0" fontId="5" fillId="0" borderId="3" xfId="0" applyFont="1" applyBorder="1" applyAlignment="1">
      <alignment vertical="center" wrapText="1"/>
    </xf>
    <xf numFmtId="38" fontId="5" fillId="0" borderId="3" xfId="1" applyFont="1" applyFill="1" applyBorder="1">
      <alignment vertical="center"/>
    </xf>
    <xf numFmtId="0" fontId="5" fillId="0" borderId="3" xfId="0" applyFont="1" applyBorder="1">
      <alignment vertical="center"/>
    </xf>
    <xf numFmtId="38" fontId="5" fillId="0" borderId="1" xfId="1" applyFont="1" applyFill="1" applyBorder="1">
      <alignment vertical="center"/>
    </xf>
    <xf numFmtId="0" fontId="5" fillId="0" borderId="1" xfId="0" applyFont="1" applyBorder="1">
      <alignment vertical="center"/>
    </xf>
    <xf numFmtId="38" fontId="5" fillId="0" borderId="0" xfId="1" applyFont="1" applyFill="1" applyBorder="1" applyAlignment="1">
      <alignment horizontal="right" vertical="center"/>
    </xf>
    <xf numFmtId="38" fontId="5" fillId="3" borderId="1" xfId="1" applyFont="1" applyFill="1" applyBorder="1">
      <alignment vertical="center"/>
    </xf>
    <xf numFmtId="176" fontId="5" fillId="3" borderId="0" xfId="1" applyNumberFormat="1" applyFont="1" applyFill="1" applyBorder="1">
      <alignment vertical="center"/>
    </xf>
    <xf numFmtId="176" fontId="5" fillId="3" borderId="0" xfId="0" applyNumberFormat="1" applyFont="1" applyFill="1" applyAlignment="1">
      <alignment vertical="center" shrinkToFit="1"/>
    </xf>
    <xf numFmtId="176" fontId="5" fillId="0" borderId="0" xfId="0" applyNumberFormat="1" applyFont="1" applyAlignment="1">
      <alignment horizontal="left" vertical="center" shrinkToFit="1"/>
    </xf>
    <xf numFmtId="38" fontId="5" fillId="0" borderId="0" xfId="0" applyNumberFormat="1" applyFont="1" applyAlignment="1">
      <alignment vertical="center" wrapText="1"/>
    </xf>
    <xf numFmtId="179" fontId="5" fillId="0" borderId="2" xfId="0" applyNumberFormat="1" applyFont="1" applyBorder="1" applyAlignment="1">
      <alignment vertical="center" shrinkToFi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right" vertical="center" wrapText="1"/>
    </xf>
    <xf numFmtId="0" fontId="5" fillId="3" borderId="3" xfId="0" applyFont="1" applyFill="1" applyBorder="1" applyAlignment="1">
      <alignment vertical="center" wrapText="1"/>
    </xf>
    <xf numFmtId="38" fontId="5" fillId="3" borderId="3" xfId="1" applyFont="1" applyFill="1" applyBorder="1">
      <alignment vertical="center"/>
    </xf>
    <xf numFmtId="38" fontId="5" fillId="0" borderId="3" xfId="0" applyNumberFormat="1" applyFont="1" applyBorder="1">
      <alignment vertical="center"/>
    </xf>
    <xf numFmtId="38" fontId="5" fillId="5" borderId="3" xfId="0" applyNumberFormat="1" applyFont="1" applyFill="1" applyBorder="1">
      <alignment vertical="center"/>
    </xf>
    <xf numFmtId="177" fontId="5" fillId="4" borderId="2" xfId="1" applyNumberFormat="1" applyFont="1" applyFill="1" applyBorder="1" applyAlignment="1">
      <alignment horizontal="right" vertical="center" shrinkToFit="1"/>
    </xf>
    <xf numFmtId="38" fontId="5" fillId="0" borderId="4" xfId="1" applyFont="1" applyFill="1" applyBorder="1" applyAlignment="1">
      <alignment vertical="center" shrinkToFit="1"/>
    </xf>
    <xf numFmtId="0" fontId="5" fillId="0" borderId="0" xfId="0" applyFont="1" applyAlignment="1">
      <alignment horizontal="center" vertical="center" wrapText="1" shrinkToFit="1"/>
    </xf>
    <xf numFmtId="38" fontId="5" fillId="0" borderId="5" xfId="1" applyFont="1" applyFill="1" applyBorder="1">
      <alignment vertical="center"/>
    </xf>
    <xf numFmtId="38" fontId="5" fillId="0" borderId="2" xfId="1" applyFont="1" applyFill="1" applyBorder="1">
      <alignment vertical="center"/>
    </xf>
    <xf numFmtId="38" fontId="5" fillId="0" borderId="7" xfId="1" applyFont="1" applyFill="1" applyBorder="1">
      <alignment vertical="center"/>
    </xf>
    <xf numFmtId="177" fontId="5" fillId="4" borderId="8" xfId="1" applyNumberFormat="1" applyFont="1" applyFill="1" applyBorder="1" applyAlignment="1">
      <alignment horizontal="right" vertical="center" shrinkToFit="1"/>
    </xf>
    <xf numFmtId="177" fontId="5" fillId="4" borderId="3" xfId="1" applyNumberFormat="1" applyFont="1" applyFill="1" applyBorder="1" applyAlignment="1">
      <alignment horizontal="right" vertical="center" shrinkToFit="1"/>
    </xf>
    <xf numFmtId="177" fontId="5" fillId="4" borderId="9" xfId="1" applyNumberFormat="1" applyFont="1" applyFill="1" applyBorder="1" applyAlignment="1">
      <alignment horizontal="right" vertical="center" shrinkToFit="1"/>
    </xf>
    <xf numFmtId="38" fontId="5" fillId="0" borderId="8" xfId="1" applyFont="1" applyFill="1" applyBorder="1" applyAlignment="1">
      <alignment vertical="center" shrinkToFit="1"/>
    </xf>
    <xf numFmtId="38" fontId="5" fillId="0" borderId="3" xfId="1" applyFont="1" applyFill="1" applyBorder="1" applyAlignment="1">
      <alignment vertical="center" shrinkToFit="1"/>
    </xf>
    <xf numFmtId="38" fontId="5" fillId="0" borderId="9" xfId="1" applyFont="1" applyFill="1" applyBorder="1" applyAlignment="1">
      <alignment vertical="center" shrinkToFit="1"/>
    </xf>
    <xf numFmtId="38" fontId="5" fillId="0" borderId="10" xfId="1" applyFont="1" applyFill="1" applyBorder="1" applyAlignment="1">
      <alignment vertical="center" shrinkToFit="1"/>
    </xf>
    <xf numFmtId="38" fontId="5" fillId="0" borderId="12" xfId="1" applyFont="1" applyFill="1" applyBorder="1" applyAlignment="1">
      <alignment vertical="center" shrinkToFit="1"/>
    </xf>
    <xf numFmtId="177" fontId="5" fillId="0" borderId="7" xfId="1" applyNumberFormat="1" applyFont="1" applyFill="1" applyBorder="1" applyAlignment="1">
      <alignment horizontal="right" vertical="center" shrinkToFit="1"/>
    </xf>
    <xf numFmtId="177" fontId="5" fillId="0" borderId="7" xfId="1" applyNumberFormat="1" applyFont="1" applyFill="1" applyBorder="1" applyAlignment="1">
      <alignment vertical="center" shrinkToFit="1"/>
    </xf>
    <xf numFmtId="177" fontId="5" fillId="5" borderId="3" xfId="1" applyNumberFormat="1" applyFont="1" applyFill="1" applyBorder="1">
      <alignment vertical="center"/>
    </xf>
    <xf numFmtId="0" fontId="5" fillId="0" borderId="3" xfId="0" applyFont="1" applyBorder="1" applyAlignment="1">
      <alignment horizontal="left" vertical="center" wrapText="1"/>
    </xf>
    <xf numFmtId="177" fontId="5" fillId="0" borderId="3" xfId="1" applyNumberFormat="1" applyFont="1" applyFill="1" applyBorder="1">
      <alignment vertical="center"/>
    </xf>
    <xf numFmtId="181" fontId="5" fillId="0" borderId="3" xfId="1" applyNumberFormat="1" applyFont="1" applyFill="1" applyBorder="1">
      <alignment vertical="center"/>
    </xf>
    <xf numFmtId="181" fontId="5" fillId="5" borderId="3" xfId="1" applyNumberFormat="1" applyFont="1" applyFill="1" applyBorder="1">
      <alignment vertical="center"/>
    </xf>
    <xf numFmtId="0" fontId="5" fillId="0" borderId="4" xfId="0" applyFont="1" applyBorder="1" applyAlignment="1">
      <alignment horizontal="left" vertical="center" wrapText="1"/>
    </xf>
    <xf numFmtId="38" fontId="5" fillId="0" borderId="4" xfId="1" applyFont="1" applyFill="1" applyBorder="1">
      <alignment vertical="center"/>
    </xf>
    <xf numFmtId="0" fontId="5" fillId="0" borderId="4" xfId="0" applyFont="1" applyBorder="1">
      <alignment vertical="center"/>
    </xf>
    <xf numFmtId="177" fontId="5" fillId="0" borderId="2" xfId="1" applyNumberFormat="1" applyFont="1" applyFill="1" applyBorder="1">
      <alignment vertical="center"/>
    </xf>
    <xf numFmtId="0" fontId="5" fillId="0" borderId="2" xfId="0" applyFont="1" applyBorder="1">
      <alignment vertical="center"/>
    </xf>
    <xf numFmtId="176" fontId="5" fillId="2" borderId="0" xfId="1" applyNumberFormat="1" applyFont="1" applyFill="1" applyBorder="1">
      <alignment vertical="center"/>
    </xf>
    <xf numFmtId="176" fontId="5" fillId="2" borderId="0" xfId="0" applyNumberFormat="1" applyFont="1" applyFill="1" applyAlignment="1">
      <alignment vertical="center" shrinkToFit="1"/>
    </xf>
    <xf numFmtId="0" fontId="11" fillId="0" borderId="0" xfId="0" applyFont="1">
      <alignmen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center" shrinkToFit="1"/>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6" xfId="0" applyFont="1" applyBorder="1" applyAlignment="1">
      <alignment horizontal="center" vertical="center"/>
    </xf>
    <xf numFmtId="38" fontId="5" fillId="0" borderId="1" xfId="1"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0" xfId="0" applyFont="1" applyAlignment="1">
      <alignment horizontal="center" vertical="center"/>
    </xf>
    <xf numFmtId="0" fontId="5" fillId="3" borderId="1" xfId="0" applyFont="1" applyFill="1" applyBorder="1" applyAlignment="1">
      <alignment horizontal="center" vertical="center" wrapText="1"/>
    </xf>
    <xf numFmtId="38" fontId="5" fillId="0" borderId="1" xfId="1" applyFont="1" applyFill="1" applyBorder="1" applyAlignment="1">
      <alignment horizontal="right"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right" vertical="center"/>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38" fontId="5" fillId="0" borderId="2" xfId="1" applyFont="1" applyFill="1" applyBorder="1" applyAlignment="1">
      <alignment horizontal="right" vertical="center" shrinkToFi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xf>
    <xf numFmtId="0" fontId="9" fillId="0" borderId="2" xfId="0" applyFont="1" applyBorder="1" applyAlignment="1">
      <alignment horizontal="center" vertical="center"/>
    </xf>
    <xf numFmtId="38" fontId="5" fillId="3" borderId="1" xfId="1" applyFont="1" applyFill="1" applyBorder="1" applyAlignment="1">
      <alignment horizontal="right" vertical="center" shrinkToFit="1"/>
    </xf>
    <xf numFmtId="38" fontId="5" fillId="0" borderId="4" xfId="1" applyFont="1" applyFill="1" applyBorder="1" applyAlignment="1">
      <alignment horizontal="right" vertical="center" shrinkToFi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38" fontId="5" fillId="0" borderId="0" xfId="1" applyFont="1" applyFill="1" applyBorder="1" applyAlignment="1">
      <alignment horizontal="center" vertical="center" shrinkToFi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38" fontId="5" fillId="0" borderId="1" xfId="1" applyFont="1" applyFill="1" applyBorder="1" applyAlignment="1">
      <alignment horizontal="center" vertical="center" wrapText="1"/>
    </xf>
    <xf numFmtId="38" fontId="5" fillId="0" borderId="11" xfId="1" applyFont="1" applyFill="1" applyBorder="1" applyAlignment="1">
      <alignment horizontal="right" vertical="center" shrinkToFit="1"/>
    </xf>
    <xf numFmtId="0" fontId="5" fillId="0" borderId="6" xfId="0" applyFont="1" applyBorder="1" applyAlignment="1">
      <alignment horizontal="right" vertical="center" shrinkToFit="1"/>
    </xf>
    <xf numFmtId="0" fontId="5" fillId="0" borderId="3" xfId="0" applyFont="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177" fontId="5" fillId="0" borderId="5" xfId="0" applyNumberFormat="1"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177" fontId="5" fillId="6" borderId="2" xfId="1" applyNumberFormat="1" applyFont="1" applyFill="1" applyBorder="1" applyAlignment="1">
      <alignment horizontal="center" vertical="center" shrinkToFit="1"/>
    </xf>
    <xf numFmtId="177" fontId="5" fillId="6" borderId="3" xfId="1" applyNumberFormat="1" applyFont="1" applyFill="1" applyBorder="1" applyAlignment="1">
      <alignment horizontal="center" vertical="center" shrinkToFit="1"/>
    </xf>
    <xf numFmtId="177" fontId="5" fillId="6" borderId="4" xfId="1" applyNumberFormat="1" applyFont="1" applyFill="1" applyBorder="1" applyAlignment="1">
      <alignment horizontal="center" vertical="center" shrinkToFit="1"/>
    </xf>
    <xf numFmtId="177" fontId="5" fillId="0" borderId="2" xfId="1" applyNumberFormat="1" applyFont="1" applyFill="1" applyBorder="1" applyAlignment="1">
      <alignment horizontal="center" vertical="center" shrinkToFit="1"/>
    </xf>
    <xf numFmtId="177" fontId="5" fillId="0" borderId="3" xfId="1" applyNumberFormat="1" applyFont="1" applyFill="1" applyBorder="1" applyAlignment="1">
      <alignment horizontal="center" vertical="center" shrinkToFit="1"/>
    </xf>
    <xf numFmtId="177" fontId="5" fillId="0" borderId="4" xfId="1" applyNumberFormat="1" applyFont="1" applyFill="1" applyBorder="1" applyAlignment="1">
      <alignment horizontal="center" vertical="center" shrinkToFit="1"/>
    </xf>
    <xf numFmtId="177" fontId="5" fillId="6" borderId="2" xfId="0" applyNumberFormat="1" applyFont="1" applyFill="1" applyBorder="1" applyAlignment="1">
      <alignment horizontal="center" vertical="center"/>
    </xf>
    <xf numFmtId="177" fontId="5" fillId="6" borderId="3" xfId="0" applyNumberFormat="1" applyFont="1" applyFill="1" applyBorder="1" applyAlignment="1">
      <alignment horizontal="center" vertical="center"/>
    </xf>
    <xf numFmtId="177" fontId="5" fillId="0" borderId="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9"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2" xfId="0" applyNumberFormat="1" applyFont="1" applyBorder="1" applyAlignment="1">
      <alignment horizontal="center" vertical="center"/>
    </xf>
    <xf numFmtId="38" fontId="5" fillId="3" borderId="2" xfId="1" applyFont="1" applyFill="1" applyBorder="1" applyAlignment="1">
      <alignment horizontal="center" vertical="center" shrinkToFit="1"/>
    </xf>
    <xf numFmtId="38" fontId="5" fillId="3" borderId="3" xfId="1" applyFont="1" applyFill="1" applyBorder="1" applyAlignment="1">
      <alignment horizontal="center" vertical="center" shrinkToFit="1"/>
    </xf>
    <xf numFmtId="38" fontId="5" fillId="3" borderId="4" xfId="1" applyFont="1" applyFill="1" applyBorder="1" applyAlignment="1">
      <alignment horizontal="center" vertical="center" shrinkToFit="1"/>
    </xf>
    <xf numFmtId="38" fontId="5" fillId="0" borderId="2" xfId="1" applyFont="1" applyFill="1" applyBorder="1" applyAlignment="1">
      <alignment horizontal="center" vertical="center" shrinkToFit="1"/>
    </xf>
    <xf numFmtId="38" fontId="5" fillId="0" borderId="3" xfId="1" applyFont="1" applyFill="1" applyBorder="1" applyAlignment="1">
      <alignment horizontal="center" vertical="center" shrinkToFit="1"/>
    </xf>
    <xf numFmtId="38" fontId="5" fillId="0" borderId="4" xfId="1" applyFont="1" applyFill="1" applyBorder="1" applyAlignment="1">
      <alignment horizontal="center" vertical="center" shrinkToFit="1"/>
    </xf>
    <xf numFmtId="0" fontId="5" fillId="3" borderId="1"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38" fontId="5" fillId="0" borderId="1" xfId="1"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38" fontId="5" fillId="0" borderId="10" xfId="0" applyNumberFormat="1" applyFont="1" applyBorder="1" applyAlignment="1">
      <alignment horizontal="right" vertical="center" wrapText="1"/>
    </xf>
    <xf numFmtId="0" fontId="5" fillId="0" borderId="12" xfId="0" applyFont="1" applyBorder="1" applyAlignment="1">
      <alignment horizontal="right" vertical="center" wrapTex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7"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177" fontId="5" fillId="4" borderId="5" xfId="0" applyNumberFormat="1" applyFont="1" applyFill="1" applyBorder="1" applyAlignment="1">
      <alignment horizontal="right" vertical="center" wrapText="1"/>
    </xf>
    <xf numFmtId="177" fontId="5" fillId="4" borderId="7" xfId="0" applyNumberFormat="1" applyFont="1" applyFill="1" applyBorder="1" applyAlignment="1">
      <alignment horizontal="right" vertical="center" wrapText="1"/>
    </xf>
    <xf numFmtId="177" fontId="5" fillId="6" borderId="4" xfId="0"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2" xfId="0" applyFont="1" applyBorder="1" applyAlignment="1">
      <alignment horizontal="center" vertical="center" wrapText="1"/>
    </xf>
    <xf numFmtId="176" fontId="5" fillId="0" borderId="0" xfId="1" applyNumberFormat="1" applyFont="1" applyFill="1" applyBorder="1" applyAlignment="1">
      <alignment horizontal="left" vertical="center"/>
    </xf>
    <xf numFmtId="180" fontId="5" fillId="0" borderId="0" xfId="1" applyNumberFormat="1" applyFont="1" applyFill="1" applyBorder="1" applyAlignment="1">
      <alignment horizontal="left" vertical="center"/>
    </xf>
    <xf numFmtId="178" fontId="5" fillId="3" borderId="10" xfId="0" applyNumberFormat="1" applyFont="1" applyFill="1" applyBorder="1" applyAlignment="1">
      <alignment horizontal="center" vertical="center"/>
    </xf>
    <xf numFmtId="178" fontId="5" fillId="3" borderId="11" xfId="0" applyNumberFormat="1" applyFont="1" applyFill="1" applyBorder="1" applyAlignment="1">
      <alignment horizontal="center" vertical="center"/>
    </xf>
    <xf numFmtId="178" fontId="5" fillId="3" borderId="12"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xf>
    <xf numFmtId="178" fontId="5" fillId="0" borderId="2" xfId="0" applyNumberFormat="1" applyFont="1" applyBorder="1" applyAlignment="1">
      <alignment horizontal="center" vertical="center" wrapText="1"/>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horizontal="left" wrapText="1"/>
    </xf>
    <xf numFmtId="0" fontId="5" fillId="0" borderId="0" xfId="0" applyFont="1" applyAlignment="1">
      <alignment horizontal="distributed" vertical="center" shrinkToFit="1"/>
    </xf>
    <xf numFmtId="0" fontId="5" fillId="0" borderId="0" xfId="0" applyFont="1" applyAlignment="1">
      <alignment horizontal="distributed" vertical="center" wrapText="1"/>
    </xf>
    <xf numFmtId="0" fontId="5" fillId="0" borderId="0" xfId="0" applyFont="1" applyAlignment="1">
      <alignment horizontal="distributed" vertical="top" wrapText="1"/>
    </xf>
    <xf numFmtId="38" fontId="5" fillId="0" borderId="11" xfId="1" applyFont="1" applyFill="1" applyBorder="1" applyAlignment="1">
      <alignment horizontal="right" shrinkToFit="1"/>
    </xf>
    <xf numFmtId="38" fontId="5" fillId="0" borderId="11" xfId="1" applyFont="1" applyBorder="1" applyAlignment="1">
      <alignment horizontal="right" vertical="center" shrinkToFit="1"/>
    </xf>
    <xf numFmtId="0" fontId="5" fillId="0" borderId="6" xfId="0" applyFont="1" applyBorder="1" applyAlignment="1">
      <alignment horizontal="left" vertical="center" wrapText="1"/>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6" xfId="0" applyFont="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3"/>
  <sheetViews>
    <sheetView view="pageBreakPreview" zoomScaleNormal="100" zoomScaleSheetLayoutView="100" workbookViewId="0">
      <selection activeCell="C14" sqref="C14"/>
    </sheetView>
  </sheetViews>
  <sheetFormatPr defaultRowHeight="18" x14ac:dyDescent="0.55000000000000004"/>
  <cols>
    <col min="1" max="1" width="8.6640625" style="3"/>
    <col min="2" max="2" width="21.6640625" style="3" customWidth="1"/>
    <col min="3" max="3" width="28.4140625" style="3" customWidth="1"/>
    <col min="4" max="16384" width="8.6640625" style="3"/>
  </cols>
  <sheetData>
    <row r="1" spans="2:3" x14ac:dyDescent="0.55000000000000004">
      <c r="B1" s="1" t="s">
        <v>35</v>
      </c>
      <c r="C1" s="2"/>
    </row>
    <row r="2" spans="2:3" x14ac:dyDescent="0.55000000000000004">
      <c r="B2" s="4" t="s">
        <v>10</v>
      </c>
      <c r="C2" s="5" t="s">
        <v>17</v>
      </c>
    </row>
    <row r="3" spans="2:3" x14ac:dyDescent="0.55000000000000004">
      <c r="B3" s="4" t="s">
        <v>16</v>
      </c>
      <c r="C3" s="5" t="s">
        <v>18</v>
      </c>
    </row>
    <row r="4" spans="2:3" x14ac:dyDescent="0.55000000000000004">
      <c r="B4" s="4" t="s">
        <v>13</v>
      </c>
      <c r="C4" s="5" t="s">
        <v>19</v>
      </c>
    </row>
    <row r="5" spans="2:3" x14ac:dyDescent="0.55000000000000004">
      <c r="B5" s="133" t="s">
        <v>23</v>
      </c>
      <c r="C5" s="134"/>
    </row>
    <row r="6" spans="2:3" x14ac:dyDescent="0.55000000000000004">
      <c r="B6" s="4" t="s">
        <v>24</v>
      </c>
      <c r="C6" s="5" t="s">
        <v>29</v>
      </c>
    </row>
    <row r="7" spans="2:3" x14ac:dyDescent="0.55000000000000004">
      <c r="B7" s="4" t="s">
        <v>25</v>
      </c>
      <c r="C7" s="5" t="s">
        <v>30</v>
      </c>
    </row>
    <row r="8" spans="2:3" x14ac:dyDescent="0.55000000000000004">
      <c r="B8" s="4" t="s">
        <v>33</v>
      </c>
      <c r="C8" s="5" t="s">
        <v>34</v>
      </c>
    </row>
    <row r="9" spans="2:3" x14ac:dyDescent="0.55000000000000004">
      <c r="B9" s="4" t="s">
        <v>26</v>
      </c>
      <c r="C9" s="6">
        <v>213</v>
      </c>
    </row>
    <row r="10" spans="2:3" x14ac:dyDescent="0.55000000000000004">
      <c r="B10" s="4" t="s">
        <v>27</v>
      </c>
      <c r="C10" s="5" t="s">
        <v>32</v>
      </c>
    </row>
    <row r="11" spans="2:3" ht="18.5" thickBot="1" x14ac:dyDescent="0.6">
      <c r="B11" s="7" t="s">
        <v>28</v>
      </c>
      <c r="C11" s="8" t="s">
        <v>31</v>
      </c>
    </row>
    <row r="12" spans="2:3" ht="18.5" thickBot="1" x14ac:dyDescent="0.6"/>
    <row r="13" spans="2:3" x14ac:dyDescent="0.55000000000000004">
      <c r="B13" s="9" t="s">
        <v>37</v>
      </c>
      <c r="C13" s="10"/>
    </row>
    <row r="14" spans="2:3" x14ac:dyDescent="0.55000000000000004">
      <c r="B14" s="11" t="s">
        <v>38</v>
      </c>
      <c r="C14" s="12" t="s">
        <v>219</v>
      </c>
    </row>
    <row r="15" spans="2:3" ht="18.5" thickBot="1" x14ac:dyDescent="0.6">
      <c r="B15" s="7" t="s">
        <v>39</v>
      </c>
      <c r="C15" s="13" t="s">
        <v>220</v>
      </c>
    </row>
    <row r="16" spans="2:3" ht="18.5" thickBot="1" x14ac:dyDescent="0.6"/>
    <row r="17" spans="2:7" x14ac:dyDescent="0.55000000000000004">
      <c r="B17" s="1" t="s">
        <v>36</v>
      </c>
      <c r="C17" s="14"/>
      <c r="D17" s="2"/>
    </row>
    <row r="18" spans="2:7" x14ac:dyDescent="0.55000000000000004">
      <c r="B18" s="4" t="s">
        <v>14</v>
      </c>
      <c r="C18" s="15"/>
      <c r="D18" s="16" t="s">
        <v>20</v>
      </c>
    </row>
    <row r="19" spans="2:7" ht="18.5" thickBot="1" x14ac:dyDescent="0.6">
      <c r="B19" s="7" t="s">
        <v>15</v>
      </c>
      <c r="C19" s="17"/>
      <c r="D19" s="8"/>
      <c r="F19" s="3" t="s">
        <v>21</v>
      </c>
      <c r="G19" s="3" t="s">
        <v>22</v>
      </c>
    </row>
    <row r="22" spans="2:7" x14ac:dyDescent="0.55000000000000004">
      <c r="C22" s="3" t="str">
        <f>C14&amp;"　"&amp;C15</f>
        <v>一般社団法人Jミルク　会長　大貫　陽一</v>
      </c>
    </row>
    <row r="23" spans="2:7" x14ac:dyDescent="0.55000000000000004">
      <c r="C23" s="3" t="str">
        <f>C18&amp;"で補助金交付決定通知"&amp;IF(C19="","","、"&amp;C19&amp;"で補助金交付決定の変更"&amp;IF(D19="あり","及び追加交付決定通知","通知"))</f>
        <v>で補助金交付決定通知</v>
      </c>
    </row>
  </sheetData>
  <mergeCells count="1">
    <mergeCell ref="B5:C5"/>
  </mergeCells>
  <phoneticPr fontId="2"/>
  <dataValidations count="1">
    <dataValidation type="list" allowBlank="1" showInputMessage="1" showErrorMessage="1" sqref="D19" xr:uid="{00000000-0002-0000-0000-000000000000}">
      <formula1>$F$19:$G$19</formula1>
    </dataValidation>
  </dataValidations>
  <pageMargins left="0.70866141732283472" right="0.70866141732283472" top="0.74803149606299213" bottom="0.74803149606299213" header="0.31496062992125984" footer="0.31496062992125984"/>
  <pageSetup paperSize="9" fitToHeight="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2:D60"/>
  <sheetViews>
    <sheetView view="pageBreakPreview" zoomScale="106" zoomScaleNormal="100" zoomScaleSheetLayoutView="106" workbookViewId="0"/>
  </sheetViews>
  <sheetFormatPr defaultColWidth="8.6640625" defaultRowHeight="13" x14ac:dyDescent="0.55000000000000004"/>
  <cols>
    <col min="1" max="1" width="8.6640625" style="23"/>
    <col min="2" max="3" width="18.1640625" style="24" customWidth="1"/>
    <col min="4" max="4" width="44.6640625" style="24" customWidth="1"/>
    <col min="5" max="16384" width="8.6640625" style="23"/>
  </cols>
  <sheetData>
    <row r="2" spans="2:4" x14ac:dyDescent="0.55000000000000004">
      <c r="B2" s="23"/>
      <c r="C2" s="23"/>
      <c r="D2" s="23"/>
    </row>
    <row r="3" spans="2:4" x14ac:dyDescent="0.55000000000000004">
      <c r="B3" s="24" t="s">
        <v>193</v>
      </c>
      <c r="D3" s="23"/>
    </row>
    <row r="4" spans="2:4" x14ac:dyDescent="0.55000000000000004">
      <c r="D4" s="25" t="s">
        <v>11</v>
      </c>
    </row>
    <row r="5" spans="2:4" x14ac:dyDescent="0.55000000000000004">
      <c r="D5" s="25" t="s">
        <v>12</v>
      </c>
    </row>
    <row r="6" spans="2:4" x14ac:dyDescent="0.55000000000000004">
      <c r="B6" s="138" t="str">
        <f>マスタ!C14</f>
        <v>一般社団法人Jミルク</v>
      </c>
      <c r="C6" s="138"/>
    </row>
    <row r="7" spans="2:4" ht="13.25" customHeight="1" x14ac:dyDescent="0.55000000000000004">
      <c r="B7" s="136" t="str">
        <f>マスタ!C15</f>
        <v>会長　大貫　陽一</v>
      </c>
      <c r="C7" s="136"/>
      <c r="D7" s="23" t="s">
        <v>126</v>
      </c>
    </row>
    <row r="9" spans="2:4" x14ac:dyDescent="0.55000000000000004">
      <c r="B9" s="28"/>
      <c r="C9" s="29" t="s">
        <v>194</v>
      </c>
      <c r="D9" s="26" t="str">
        <f>マスタ!C4</f>
        <v>東京都港区○○△ー×</v>
      </c>
    </row>
    <row r="10" spans="2:4" x14ac:dyDescent="0.55000000000000004">
      <c r="B10" s="28"/>
      <c r="C10" s="29" t="s">
        <v>195</v>
      </c>
      <c r="D10" s="26" t="str">
        <f>マスタ!C2</f>
        <v>一般社団法人○○協会</v>
      </c>
    </row>
    <row r="11" spans="2:4" x14ac:dyDescent="0.55000000000000004">
      <c r="B11" s="28"/>
      <c r="C11" s="29" t="s">
        <v>129</v>
      </c>
      <c r="D11" s="26" t="str">
        <f>マスタ!C3</f>
        <v>代表理事理事長　○○　太郎</v>
      </c>
    </row>
    <row r="13" spans="2:4" ht="13.25" customHeight="1" x14ac:dyDescent="0.55000000000000004">
      <c r="B13" s="135" t="s">
        <v>196</v>
      </c>
      <c r="C13" s="135"/>
      <c r="D13" s="135"/>
    </row>
    <row r="15" spans="2:4" ht="42.65" customHeight="1" x14ac:dyDescent="0.2">
      <c r="B15" s="269" t="s">
        <v>230</v>
      </c>
      <c r="C15" s="269"/>
      <c r="D15" s="269"/>
    </row>
    <row r="17" spans="2:4" x14ac:dyDescent="0.55000000000000004">
      <c r="B17" s="135" t="s">
        <v>131</v>
      </c>
      <c r="C17" s="135"/>
      <c r="D17" s="135"/>
    </row>
    <row r="19" spans="2:4" ht="13.25" customHeight="1" x14ac:dyDescent="0.55000000000000004">
      <c r="B19" s="136" t="s">
        <v>197</v>
      </c>
      <c r="C19" s="136"/>
      <c r="D19" s="136"/>
    </row>
    <row r="20" spans="2:4" x14ac:dyDescent="0.55000000000000004">
      <c r="B20" s="148" t="s">
        <v>198</v>
      </c>
      <c r="C20" s="150"/>
      <c r="D20" s="31"/>
    </row>
    <row r="21" spans="2:4" x14ac:dyDescent="0.55000000000000004">
      <c r="B21" s="148" t="s">
        <v>199</v>
      </c>
      <c r="C21" s="150"/>
      <c r="D21" s="31"/>
    </row>
    <row r="22" spans="2:4" x14ac:dyDescent="0.55000000000000004">
      <c r="B22" s="148" t="s">
        <v>200</v>
      </c>
      <c r="C22" s="150"/>
      <c r="D22" s="31"/>
    </row>
    <row r="23" spans="2:4" x14ac:dyDescent="0.55000000000000004">
      <c r="B23" s="148" t="s">
        <v>201</v>
      </c>
      <c r="C23" s="150"/>
      <c r="D23" s="31"/>
    </row>
    <row r="24" spans="2:4" x14ac:dyDescent="0.55000000000000004">
      <c r="B24" s="148" t="s">
        <v>202</v>
      </c>
      <c r="C24" s="150"/>
      <c r="D24" s="31"/>
    </row>
    <row r="25" spans="2:4" x14ac:dyDescent="0.55000000000000004">
      <c r="B25" s="148" t="s">
        <v>203</v>
      </c>
      <c r="C25" s="150"/>
      <c r="D25" s="31"/>
    </row>
    <row r="26" spans="2:4" x14ac:dyDescent="0.55000000000000004">
      <c r="B26" s="148" t="s">
        <v>204</v>
      </c>
      <c r="C26" s="150"/>
      <c r="D26" s="31"/>
    </row>
    <row r="27" spans="2:4" x14ac:dyDescent="0.55000000000000004">
      <c r="B27" s="148" t="s">
        <v>205</v>
      </c>
      <c r="C27" s="150"/>
      <c r="D27" s="31"/>
    </row>
    <row r="28" spans="2:4" x14ac:dyDescent="0.55000000000000004">
      <c r="B28" s="148" t="s">
        <v>206</v>
      </c>
      <c r="C28" s="150"/>
      <c r="D28" s="31"/>
    </row>
    <row r="29" spans="2:4" ht="57" customHeight="1" x14ac:dyDescent="0.55000000000000004">
      <c r="B29" s="275" t="s">
        <v>207</v>
      </c>
      <c r="C29" s="275"/>
      <c r="D29" s="275"/>
    </row>
    <row r="30" spans="2:4" x14ac:dyDescent="0.55000000000000004">
      <c r="B30" s="23"/>
      <c r="C30" s="23"/>
      <c r="D30" s="23"/>
    </row>
    <row r="31" spans="2:4" x14ac:dyDescent="0.55000000000000004">
      <c r="B31" s="23" t="s">
        <v>40</v>
      </c>
      <c r="C31" s="23"/>
      <c r="D31" s="23"/>
    </row>
    <row r="32" spans="2:4" x14ac:dyDescent="0.55000000000000004">
      <c r="B32" s="23" t="s">
        <v>208</v>
      </c>
      <c r="C32" s="23"/>
      <c r="D32" s="23"/>
    </row>
    <row r="33" s="23" customFormat="1" x14ac:dyDescent="0.55000000000000004"/>
    <row r="34" s="23" customFormat="1" x14ac:dyDescent="0.55000000000000004"/>
    <row r="35" s="23" customFormat="1" x14ac:dyDescent="0.55000000000000004"/>
    <row r="36" s="23" customFormat="1" x14ac:dyDescent="0.55000000000000004"/>
    <row r="37" s="23" customFormat="1" x14ac:dyDescent="0.55000000000000004"/>
    <row r="38" s="23" customFormat="1" x14ac:dyDescent="0.55000000000000004"/>
    <row r="39" s="23" customFormat="1" x14ac:dyDescent="0.55000000000000004"/>
    <row r="40" s="23" customFormat="1" x14ac:dyDescent="0.55000000000000004"/>
    <row r="41" s="23" customFormat="1" x14ac:dyDescent="0.55000000000000004"/>
    <row r="42" s="23" customFormat="1" x14ac:dyDescent="0.55000000000000004"/>
    <row r="43" s="23" customFormat="1" x14ac:dyDescent="0.55000000000000004"/>
    <row r="44" s="23" customFormat="1" x14ac:dyDescent="0.55000000000000004"/>
    <row r="45" s="23" customFormat="1" x14ac:dyDescent="0.55000000000000004"/>
    <row r="46" s="23" customFormat="1" x14ac:dyDescent="0.55000000000000004"/>
    <row r="47" s="23" customFormat="1" x14ac:dyDescent="0.55000000000000004"/>
    <row r="48" s="23" customFormat="1" x14ac:dyDescent="0.55000000000000004"/>
    <row r="49" s="23" customFormat="1" x14ac:dyDescent="0.55000000000000004"/>
    <row r="50" s="23" customFormat="1" x14ac:dyDescent="0.55000000000000004"/>
    <row r="51" s="23" customFormat="1" x14ac:dyDescent="0.55000000000000004"/>
    <row r="52" s="23" customFormat="1" x14ac:dyDescent="0.55000000000000004"/>
    <row r="53" s="23" customFormat="1" x14ac:dyDescent="0.55000000000000004"/>
    <row r="54" s="23" customFormat="1" x14ac:dyDescent="0.55000000000000004"/>
    <row r="55" s="23" customFormat="1" x14ac:dyDescent="0.55000000000000004"/>
    <row r="56" s="23" customFormat="1" x14ac:dyDescent="0.55000000000000004"/>
    <row r="57" s="23" customFormat="1" x14ac:dyDescent="0.55000000000000004"/>
    <row r="58" s="23" customFormat="1" x14ac:dyDescent="0.55000000000000004"/>
    <row r="59" s="23" customFormat="1" x14ac:dyDescent="0.55000000000000004"/>
    <row r="60" s="23" customFormat="1" x14ac:dyDescent="0.55000000000000004"/>
  </sheetData>
  <mergeCells count="16">
    <mergeCell ref="B20:C20"/>
    <mergeCell ref="B27:C27"/>
    <mergeCell ref="B28:C28"/>
    <mergeCell ref="B29:D29"/>
    <mergeCell ref="B21:C21"/>
    <mergeCell ref="B22:C22"/>
    <mergeCell ref="B23:C23"/>
    <mergeCell ref="B24:C24"/>
    <mergeCell ref="B25:C25"/>
    <mergeCell ref="B26:C26"/>
    <mergeCell ref="B6:C6"/>
    <mergeCell ref="B13:D13"/>
    <mergeCell ref="B15:D15"/>
    <mergeCell ref="B17:D17"/>
    <mergeCell ref="B19:D19"/>
    <mergeCell ref="B7:C7"/>
  </mergeCells>
  <phoneticPr fontId="2"/>
  <pageMargins left="0.70866141732283472" right="0.70866141732283472" top="0.74803149606299213" bottom="0.74803149606299213" header="0.31496062992125984" footer="0.31496062992125984"/>
  <pageSetup paperSize="9" scale="99" fitToHeight="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F27"/>
  <sheetViews>
    <sheetView view="pageBreakPreview" zoomScale="68" zoomScaleNormal="100" zoomScaleSheetLayoutView="68" workbookViewId="0"/>
  </sheetViews>
  <sheetFormatPr defaultRowHeight="18" x14ac:dyDescent="0.55000000000000004"/>
  <cols>
    <col min="1" max="1" width="5.58203125" style="3" bestFit="1" customWidth="1"/>
    <col min="2" max="2" width="22.08203125" style="3" customWidth="1"/>
    <col min="3" max="3" width="29.4140625" style="3" customWidth="1"/>
    <col min="4" max="4" width="47.1640625" style="3" customWidth="1"/>
    <col min="5" max="5" width="20.1640625" style="3" bestFit="1" customWidth="1"/>
    <col min="6" max="6" width="22.1640625" style="3" bestFit="1" customWidth="1"/>
    <col min="7" max="16384" width="8.6640625" style="3"/>
  </cols>
  <sheetData>
    <row r="1" spans="1:6" x14ac:dyDescent="0.55000000000000004">
      <c r="A1" s="18" t="s">
        <v>209</v>
      </c>
      <c r="B1" s="18"/>
      <c r="C1" s="18"/>
      <c r="D1" s="18"/>
      <c r="E1" s="276" t="str">
        <f>マスタ!$C$2</f>
        <v>一般社団法人○○協会</v>
      </c>
      <c r="F1" s="276"/>
    </row>
    <row r="2" spans="1:6" x14ac:dyDescent="0.55000000000000004">
      <c r="A2" s="18"/>
      <c r="B2" s="18"/>
      <c r="C2" s="18"/>
      <c r="D2" s="18"/>
      <c r="E2" s="18"/>
      <c r="F2" s="18"/>
    </row>
    <row r="3" spans="1:6" x14ac:dyDescent="0.55000000000000004">
      <c r="A3" s="277" t="s">
        <v>210</v>
      </c>
      <c r="B3" s="277"/>
      <c r="C3" s="277"/>
      <c r="D3" s="277"/>
      <c r="E3" s="277"/>
      <c r="F3" s="277"/>
    </row>
    <row r="4" spans="1:6" x14ac:dyDescent="0.55000000000000004">
      <c r="A4" s="18"/>
      <c r="B4" s="18"/>
      <c r="C4" s="18"/>
      <c r="D4" s="18"/>
      <c r="E4" s="18"/>
      <c r="F4" s="18"/>
    </row>
    <row r="5" spans="1:6" x14ac:dyDescent="0.55000000000000004">
      <c r="A5" s="19" t="s">
        <v>211</v>
      </c>
      <c r="B5" s="20" t="s">
        <v>212</v>
      </c>
      <c r="C5" s="20" t="s">
        <v>213</v>
      </c>
      <c r="D5" s="20" t="s">
        <v>214</v>
      </c>
      <c r="E5" s="20" t="s">
        <v>215</v>
      </c>
      <c r="F5" s="20" t="s">
        <v>216</v>
      </c>
    </row>
    <row r="6" spans="1:6" x14ac:dyDescent="0.55000000000000004">
      <c r="A6" s="19">
        <v>1</v>
      </c>
      <c r="B6" s="21"/>
      <c r="C6" s="21"/>
      <c r="D6" s="21"/>
      <c r="E6" s="21"/>
      <c r="F6" s="21"/>
    </row>
    <row r="7" spans="1:6" x14ac:dyDescent="0.55000000000000004">
      <c r="A7" s="19">
        <v>2</v>
      </c>
      <c r="B7" s="21"/>
      <c r="C7" s="21"/>
      <c r="D7" s="21"/>
      <c r="E7" s="21"/>
      <c r="F7" s="21"/>
    </row>
    <row r="8" spans="1:6" x14ac:dyDescent="0.55000000000000004">
      <c r="A8" s="19">
        <v>3</v>
      </c>
      <c r="B8" s="21"/>
      <c r="C8" s="21"/>
      <c r="D8" s="21"/>
      <c r="E8" s="21"/>
      <c r="F8" s="21"/>
    </row>
    <row r="9" spans="1:6" x14ac:dyDescent="0.55000000000000004">
      <c r="A9" s="19">
        <v>4</v>
      </c>
      <c r="B9" s="21"/>
      <c r="C9" s="21"/>
      <c r="D9" s="21"/>
      <c r="E9" s="21"/>
      <c r="F9" s="21"/>
    </row>
    <row r="10" spans="1:6" x14ac:dyDescent="0.55000000000000004">
      <c r="A10" s="19">
        <v>5</v>
      </c>
      <c r="B10" s="21"/>
      <c r="C10" s="21"/>
      <c r="D10" s="21"/>
      <c r="E10" s="21"/>
      <c r="F10" s="21"/>
    </row>
    <row r="11" spans="1:6" x14ac:dyDescent="0.55000000000000004">
      <c r="A11" s="19">
        <v>6</v>
      </c>
      <c r="B11" s="21"/>
      <c r="C11" s="21" t="s">
        <v>152</v>
      </c>
      <c r="D11" s="21"/>
      <c r="E11" s="21"/>
      <c r="F11" s="21"/>
    </row>
    <row r="12" spans="1:6" x14ac:dyDescent="0.55000000000000004">
      <c r="A12" s="19">
        <v>7</v>
      </c>
      <c r="B12" s="21"/>
      <c r="C12" s="21"/>
      <c r="D12" s="21"/>
      <c r="E12" s="21"/>
      <c r="F12" s="21"/>
    </row>
    <row r="13" spans="1:6" x14ac:dyDescent="0.55000000000000004">
      <c r="A13" s="19">
        <v>8</v>
      </c>
      <c r="B13" s="21"/>
      <c r="C13" s="21"/>
      <c r="D13" s="21"/>
      <c r="E13" s="21"/>
      <c r="F13" s="21"/>
    </row>
    <row r="14" spans="1:6" x14ac:dyDescent="0.55000000000000004">
      <c r="A14" s="19">
        <v>9</v>
      </c>
      <c r="B14" s="21"/>
      <c r="C14" s="21"/>
      <c r="D14" s="21"/>
      <c r="E14" s="21"/>
      <c r="F14" s="21"/>
    </row>
    <row r="15" spans="1:6" x14ac:dyDescent="0.55000000000000004">
      <c r="A15" s="19">
        <v>10</v>
      </c>
      <c r="B15" s="21"/>
      <c r="C15" s="21"/>
      <c r="D15" s="21"/>
      <c r="E15" s="21"/>
      <c r="F15" s="21"/>
    </row>
    <row r="16" spans="1:6" x14ac:dyDescent="0.55000000000000004">
      <c r="A16" s="19">
        <v>11</v>
      </c>
      <c r="B16" s="21"/>
      <c r="C16" s="21"/>
      <c r="D16" s="21"/>
      <c r="E16" s="21"/>
      <c r="F16" s="21"/>
    </row>
    <row r="17" spans="1:6" x14ac:dyDescent="0.55000000000000004">
      <c r="A17" s="19">
        <v>12</v>
      </c>
      <c r="B17" s="21"/>
      <c r="C17" s="21"/>
      <c r="D17" s="21"/>
      <c r="E17" s="21"/>
      <c r="F17" s="21"/>
    </row>
    <row r="18" spans="1:6" x14ac:dyDescent="0.55000000000000004">
      <c r="A18" s="19">
        <v>13</v>
      </c>
      <c r="B18" s="21"/>
      <c r="C18" s="21"/>
      <c r="D18" s="21"/>
      <c r="E18" s="21"/>
      <c r="F18" s="21"/>
    </row>
    <row r="19" spans="1:6" x14ac:dyDescent="0.55000000000000004">
      <c r="A19" s="19">
        <v>14</v>
      </c>
      <c r="B19" s="21"/>
      <c r="C19" s="21"/>
      <c r="D19" s="21"/>
      <c r="E19" s="21"/>
      <c r="F19" s="21"/>
    </row>
    <row r="20" spans="1:6" x14ac:dyDescent="0.55000000000000004">
      <c r="A20" s="19">
        <v>15</v>
      </c>
      <c r="B20" s="21"/>
      <c r="C20" s="21"/>
      <c r="D20" s="21"/>
      <c r="E20" s="21"/>
      <c r="F20" s="21"/>
    </row>
    <row r="21" spans="1:6" x14ac:dyDescent="0.55000000000000004">
      <c r="A21" s="19">
        <v>16</v>
      </c>
      <c r="B21" s="21"/>
      <c r="C21" s="21"/>
      <c r="D21" s="21"/>
      <c r="E21" s="21"/>
      <c r="F21" s="21"/>
    </row>
    <row r="22" spans="1:6" x14ac:dyDescent="0.55000000000000004">
      <c r="A22" s="19">
        <v>17</v>
      </c>
      <c r="B22" s="21"/>
      <c r="C22" s="21"/>
      <c r="D22" s="21"/>
      <c r="E22" s="21"/>
      <c r="F22" s="21"/>
    </row>
    <row r="23" spans="1:6" x14ac:dyDescent="0.55000000000000004">
      <c r="A23" s="19">
        <v>18</v>
      </c>
      <c r="B23" s="21"/>
      <c r="C23" s="21"/>
      <c r="D23" s="21"/>
      <c r="E23" s="21"/>
      <c r="F23" s="21"/>
    </row>
    <row r="24" spans="1:6" x14ac:dyDescent="0.55000000000000004">
      <c r="A24" s="19">
        <v>19</v>
      </c>
      <c r="B24" s="21"/>
      <c r="C24" s="21"/>
      <c r="D24" s="21"/>
      <c r="E24" s="21"/>
      <c r="F24" s="21"/>
    </row>
    <row r="25" spans="1:6" x14ac:dyDescent="0.55000000000000004">
      <c r="A25" s="19">
        <v>20</v>
      </c>
      <c r="B25" s="21"/>
      <c r="C25" s="21"/>
      <c r="D25" s="21"/>
      <c r="E25" s="21"/>
      <c r="F25" s="21"/>
    </row>
    <row r="26" spans="1:6" ht="98.4" customHeight="1" x14ac:dyDescent="0.55000000000000004">
      <c r="A26" s="278" t="s">
        <v>217</v>
      </c>
      <c r="B26" s="278"/>
      <c r="C26" s="278"/>
      <c r="D26" s="278"/>
      <c r="E26" s="278"/>
      <c r="F26" s="278"/>
    </row>
    <row r="27" spans="1:6" x14ac:dyDescent="0.55000000000000004">
      <c r="A27" s="22"/>
      <c r="B27" s="22"/>
      <c r="C27" s="22"/>
      <c r="D27" s="22"/>
      <c r="E27" s="22"/>
      <c r="F27" s="22"/>
    </row>
  </sheetData>
  <mergeCells count="3">
    <mergeCell ref="E1:F1"/>
    <mergeCell ref="A3:F3"/>
    <mergeCell ref="A26:F26"/>
  </mergeCells>
  <phoneticPr fontId="2"/>
  <pageMargins left="0.70866141732283472" right="0.70866141732283472" top="0.74803149606299213" bottom="0.74803149606299213" header="0.31496062992125984" footer="0.31496062992125984"/>
  <pageSetup paperSize="9" scale="82" fitToHeight="0" orientation="landscape" blackAndWhite="1" r:id="rId1"/>
  <rowBreaks count="1" manualBreakCount="1">
    <brk id="2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2:F56"/>
  <sheetViews>
    <sheetView tabSelected="1" view="pageBreakPreview" zoomScale="80" zoomScaleNormal="100" zoomScaleSheetLayoutView="80" workbookViewId="0">
      <selection activeCell="B22" sqref="B22"/>
    </sheetView>
  </sheetViews>
  <sheetFormatPr defaultColWidth="8.6640625" defaultRowHeight="13" x14ac:dyDescent="0.55000000000000004"/>
  <cols>
    <col min="1" max="1" width="8.6640625" style="23"/>
    <col min="2" max="2" width="42.58203125" style="24" customWidth="1"/>
    <col min="3" max="6" width="13.6640625" style="23" customWidth="1"/>
    <col min="7" max="16384" width="8.6640625" style="23"/>
  </cols>
  <sheetData>
    <row r="2" spans="2:6" x14ac:dyDescent="0.55000000000000004">
      <c r="B2" s="23" t="s">
        <v>125</v>
      </c>
    </row>
    <row r="4" spans="2:6" ht="13.25" customHeight="1" x14ac:dyDescent="0.55000000000000004">
      <c r="B4" s="135" t="s">
        <v>218</v>
      </c>
      <c r="C4" s="135"/>
      <c r="D4" s="135"/>
      <c r="E4" s="135"/>
      <c r="F4" s="135"/>
    </row>
    <row r="6" spans="2:6" x14ac:dyDescent="0.55000000000000004">
      <c r="F6" s="25" t="s">
        <v>11</v>
      </c>
    </row>
    <row r="7" spans="2:6" x14ac:dyDescent="0.55000000000000004">
      <c r="F7" s="25" t="s">
        <v>12</v>
      </c>
    </row>
    <row r="8" spans="2:6" x14ac:dyDescent="0.55000000000000004">
      <c r="B8" s="33" t="str">
        <f>マスタ!C14</f>
        <v>一般社団法人Jミルク</v>
      </c>
    </row>
    <row r="9" spans="2:6" x14ac:dyDescent="0.55000000000000004">
      <c r="B9" s="24" t="str">
        <f>マスタ!C15</f>
        <v>会長　大貫　陽一</v>
      </c>
      <c r="C9" s="23" t="s">
        <v>126</v>
      </c>
    </row>
    <row r="11" spans="2:6" x14ac:dyDescent="0.55000000000000004">
      <c r="C11" s="23" t="s">
        <v>127</v>
      </c>
      <c r="D11" s="138" t="str">
        <f>マスタ!C4</f>
        <v>東京都港区○○△ー×</v>
      </c>
      <c r="E11" s="138"/>
      <c r="F11" s="138"/>
    </row>
    <row r="12" spans="2:6" x14ac:dyDescent="0.55000000000000004">
      <c r="C12" s="23" t="s">
        <v>128</v>
      </c>
      <c r="D12" s="138" t="str">
        <f>マスタ!C2</f>
        <v>一般社団法人○○協会</v>
      </c>
      <c r="E12" s="138"/>
      <c r="F12" s="138"/>
    </row>
    <row r="13" spans="2:6" x14ac:dyDescent="0.55000000000000004">
      <c r="C13" s="23" t="s">
        <v>129</v>
      </c>
      <c r="D13" s="138" t="str">
        <f>マスタ!C3</f>
        <v>代表理事理事長　○○　太郎</v>
      </c>
      <c r="E13" s="138"/>
      <c r="F13" s="138"/>
    </row>
    <row r="15" spans="2:6" ht="45.5" customHeight="1" x14ac:dyDescent="0.55000000000000004">
      <c r="B15" s="139" t="s">
        <v>232</v>
      </c>
      <c r="C15" s="139"/>
      <c r="D15" s="139"/>
      <c r="E15" s="139"/>
      <c r="F15" s="139"/>
    </row>
    <row r="16" spans="2:6" ht="13.25" customHeight="1" x14ac:dyDescent="0.55000000000000004">
      <c r="B16" s="95">
        <f>D46</f>
        <v>0</v>
      </c>
      <c r="C16" s="137" t="s">
        <v>130</v>
      </c>
      <c r="D16" s="137"/>
      <c r="E16" s="137"/>
      <c r="F16" s="137"/>
    </row>
    <row r="17" spans="2:6" x14ac:dyDescent="0.55000000000000004">
      <c r="C17" s="27"/>
      <c r="D17" s="27"/>
      <c r="E17" s="27"/>
      <c r="F17" s="27"/>
    </row>
    <row r="18" spans="2:6" x14ac:dyDescent="0.55000000000000004">
      <c r="B18" s="135" t="s">
        <v>131</v>
      </c>
      <c r="C18" s="135"/>
      <c r="D18" s="135"/>
      <c r="E18" s="135"/>
      <c r="F18" s="135"/>
    </row>
    <row r="19" spans="2:6" x14ac:dyDescent="0.55000000000000004">
      <c r="C19" s="27"/>
      <c r="D19" s="27"/>
      <c r="E19" s="27"/>
      <c r="F19" s="27"/>
    </row>
    <row r="20" spans="2:6" x14ac:dyDescent="0.55000000000000004">
      <c r="B20" s="24" t="s">
        <v>132</v>
      </c>
      <c r="C20" s="27"/>
      <c r="D20" s="27"/>
      <c r="E20" s="27"/>
      <c r="F20" s="27"/>
    </row>
    <row r="21" spans="2:6" ht="57" customHeight="1" x14ac:dyDescent="0.55000000000000004">
      <c r="B21" s="136" t="s">
        <v>233</v>
      </c>
      <c r="C21" s="136"/>
      <c r="D21" s="136"/>
      <c r="E21" s="136"/>
      <c r="F21" s="136"/>
    </row>
    <row r="22" spans="2:6" x14ac:dyDescent="0.55000000000000004">
      <c r="C22" s="27"/>
      <c r="D22" s="27"/>
      <c r="E22" s="27"/>
      <c r="F22" s="27"/>
    </row>
    <row r="23" spans="2:6" x14ac:dyDescent="0.55000000000000004">
      <c r="B23" s="24" t="s">
        <v>133</v>
      </c>
      <c r="C23" s="27"/>
      <c r="D23" s="27"/>
      <c r="E23" s="27"/>
      <c r="F23" s="27"/>
    </row>
    <row r="24" spans="2:6" x14ac:dyDescent="0.55000000000000004">
      <c r="B24" s="24" t="s">
        <v>134</v>
      </c>
      <c r="C24" s="27"/>
      <c r="D24" s="27"/>
      <c r="E24" s="27"/>
      <c r="F24" s="27"/>
    </row>
    <row r="25" spans="2:6" x14ac:dyDescent="0.55000000000000004">
      <c r="C25" s="27"/>
      <c r="D25" s="27"/>
      <c r="E25" s="27"/>
      <c r="F25" s="27"/>
    </row>
    <row r="26" spans="2:6" x14ac:dyDescent="0.55000000000000004">
      <c r="B26" s="24" t="s">
        <v>135</v>
      </c>
      <c r="C26" s="27"/>
      <c r="D26" s="27"/>
      <c r="E26" s="27"/>
      <c r="F26" s="27"/>
    </row>
    <row r="27" spans="2:6" x14ac:dyDescent="0.2">
      <c r="F27" s="81" t="s">
        <v>136</v>
      </c>
    </row>
    <row r="28" spans="2:6" x14ac:dyDescent="0.55000000000000004">
      <c r="B28" s="140" t="s">
        <v>137</v>
      </c>
      <c r="C28" s="141" t="s">
        <v>46</v>
      </c>
      <c r="D28" s="141" t="s">
        <v>47</v>
      </c>
      <c r="E28" s="141"/>
      <c r="F28" s="141" t="s">
        <v>48</v>
      </c>
    </row>
    <row r="29" spans="2:6" x14ac:dyDescent="0.55000000000000004">
      <c r="B29" s="140"/>
      <c r="C29" s="141"/>
      <c r="D29" s="20" t="s">
        <v>80</v>
      </c>
      <c r="E29" s="20" t="s">
        <v>50</v>
      </c>
      <c r="F29" s="141"/>
    </row>
    <row r="30" spans="2:6" x14ac:dyDescent="0.55000000000000004">
      <c r="B30" s="82" t="s">
        <v>138</v>
      </c>
      <c r="C30" s="83">
        <f>SUM(C31:C34)</f>
        <v>0</v>
      </c>
      <c r="D30" s="83">
        <f>SUM(D31:D34)</f>
        <v>0</v>
      </c>
      <c r="E30" s="83">
        <f>SUM(E31:E34)</f>
        <v>0</v>
      </c>
      <c r="F30" s="84"/>
    </row>
    <row r="31" spans="2:6" x14ac:dyDescent="0.55000000000000004">
      <c r="B31" s="85" t="s">
        <v>43</v>
      </c>
      <c r="C31" s="86">
        <f>'別紙　実施計画（税込み）'!H16</f>
        <v>0</v>
      </c>
      <c r="D31" s="86">
        <f>'別紙　実施計画（税込み）'!I16</f>
        <v>0</v>
      </c>
      <c r="E31" s="86">
        <f>C31-D31</f>
        <v>0</v>
      </c>
      <c r="F31" s="87"/>
    </row>
    <row r="32" spans="2:6" ht="26" x14ac:dyDescent="0.55000000000000004">
      <c r="B32" s="85" t="s">
        <v>64</v>
      </c>
      <c r="C32" s="86">
        <f>'別紙　実施計画（税込み）'!H29</f>
        <v>0</v>
      </c>
      <c r="D32" s="86">
        <f>'別紙　実施計画（税込み）'!I29</f>
        <v>0</v>
      </c>
      <c r="E32" s="86">
        <f t="shared" ref="E32:E34" si="0">C32-D32</f>
        <v>0</v>
      </c>
      <c r="F32" s="87"/>
    </row>
    <row r="33" spans="2:6" ht="26" x14ac:dyDescent="0.55000000000000004">
      <c r="B33" s="85" t="s">
        <v>139</v>
      </c>
      <c r="C33" s="86">
        <f>'別紙　実施計画（税込み）'!H53</f>
        <v>0</v>
      </c>
      <c r="D33" s="86">
        <f>'別紙　実施計画（税込み）'!I53</f>
        <v>0</v>
      </c>
      <c r="E33" s="86">
        <f t="shared" si="0"/>
        <v>0</v>
      </c>
      <c r="F33" s="87"/>
    </row>
    <row r="34" spans="2:6" ht="39" x14ac:dyDescent="0.55000000000000004">
      <c r="B34" s="85" t="s">
        <v>140</v>
      </c>
      <c r="C34" s="86">
        <f>'別紙　実施計画（税込み）'!H65</f>
        <v>0</v>
      </c>
      <c r="D34" s="86">
        <f>'別紙　実施計画（税込み）'!I65</f>
        <v>0</v>
      </c>
      <c r="E34" s="86">
        <f t="shared" si="0"/>
        <v>0</v>
      </c>
      <c r="F34" s="87"/>
    </row>
    <row r="35" spans="2:6" x14ac:dyDescent="0.55000000000000004">
      <c r="B35" s="85"/>
      <c r="C35" s="86"/>
      <c r="D35" s="86"/>
      <c r="E35" s="86"/>
      <c r="F35" s="87"/>
    </row>
    <row r="36" spans="2:6" x14ac:dyDescent="0.55000000000000004">
      <c r="B36" s="82" t="s">
        <v>82</v>
      </c>
      <c r="C36" s="83">
        <f>SUM(C37:C38)</f>
        <v>0</v>
      </c>
      <c r="D36" s="83">
        <f>SUM(D37:D38)</f>
        <v>0</v>
      </c>
      <c r="E36" s="83">
        <f>SUM(E37:E38)</f>
        <v>0</v>
      </c>
      <c r="F36" s="84"/>
    </row>
    <row r="37" spans="2:6" ht="39" x14ac:dyDescent="0.55000000000000004">
      <c r="B37" s="85" t="s">
        <v>141</v>
      </c>
      <c r="C37" s="86">
        <f>'別紙　実施計画（税込み）'!H83</f>
        <v>0</v>
      </c>
      <c r="D37" s="86">
        <f>'別紙　実施計画（税込み）'!I83</f>
        <v>0</v>
      </c>
      <c r="E37" s="86">
        <f>C37-D37</f>
        <v>0</v>
      </c>
      <c r="F37" s="87"/>
    </row>
    <row r="38" spans="2:6" ht="39" x14ac:dyDescent="0.55000000000000004">
      <c r="B38" s="85" t="s">
        <v>142</v>
      </c>
      <c r="C38" s="86">
        <f>SUM('別紙　実施計画（税込み）'!H96,'別紙　実施計画（税込み）'!H109,'別紙　実施計画（税込み）'!$R$140:$W$140)</f>
        <v>0</v>
      </c>
      <c r="D38" s="86">
        <f>SUM('別紙　実施計画（税込み）'!I96,'別紙　実施計画（税込み）'!I109,'別紙　実施計画（税込み）'!R140:W140)</f>
        <v>0</v>
      </c>
      <c r="E38" s="86">
        <f>C38-D38</f>
        <v>0</v>
      </c>
      <c r="F38" s="87"/>
    </row>
    <row r="39" spans="2:6" x14ac:dyDescent="0.55000000000000004">
      <c r="B39" s="85"/>
      <c r="C39" s="86"/>
      <c r="D39" s="86"/>
      <c r="E39" s="86"/>
      <c r="F39" s="87"/>
    </row>
    <row r="40" spans="2:6" x14ac:dyDescent="0.55000000000000004">
      <c r="B40" s="82" t="s">
        <v>101</v>
      </c>
      <c r="C40" s="83">
        <f>SUM(C41:C42)</f>
        <v>0</v>
      </c>
      <c r="D40" s="83">
        <f>SUM(D41:D42)</f>
        <v>0</v>
      </c>
      <c r="E40" s="83">
        <f>SUM(E41:E42)</f>
        <v>0</v>
      </c>
      <c r="F40" s="84"/>
    </row>
    <row r="41" spans="2:6" ht="26" x14ac:dyDescent="0.55000000000000004">
      <c r="B41" s="85" t="s">
        <v>1</v>
      </c>
      <c r="C41" s="86">
        <f>'別紙　実施計画（税込み）'!H153</f>
        <v>0</v>
      </c>
      <c r="D41" s="86">
        <f>'別紙　実施計画（税込み）'!I153</f>
        <v>0</v>
      </c>
      <c r="E41" s="86">
        <f>C41-D41</f>
        <v>0</v>
      </c>
      <c r="F41" s="87"/>
    </row>
    <row r="42" spans="2:6" x14ac:dyDescent="0.55000000000000004">
      <c r="B42" s="85" t="s">
        <v>103</v>
      </c>
      <c r="C42" s="86">
        <f>'別紙　実施計画（税込み）'!H166</f>
        <v>0</v>
      </c>
      <c r="D42" s="86">
        <f>'別紙　実施計画（税込み）'!I166</f>
        <v>0</v>
      </c>
      <c r="E42" s="86">
        <f>C42-D42</f>
        <v>0</v>
      </c>
      <c r="F42" s="87"/>
    </row>
    <row r="43" spans="2:6" x14ac:dyDescent="0.55000000000000004">
      <c r="B43" s="85"/>
      <c r="C43" s="86"/>
      <c r="D43" s="86"/>
      <c r="E43" s="86"/>
      <c r="F43" s="87"/>
    </row>
    <row r="44" spans="2:6" x14ac:dyDescent="0.55000000000000004">
      <c r="B44" s="82" t="s">
        <v>105</v>
      </c>
      <c r="C44" s="83">
        <f>'別紙　実施計画（税込み）'!H180</f>
        <v>0</v>
      </c>
      <c r="D44" s="83">
        <f>'別紙　実施計画（税込み）'!I180</f>
        <v>0</v>
      </c>
      <c r="E44" s="83">
        <f>C44-D44</f>
        <v>0</v>
      </c>
      <c r="F44" s="84"/>
    </row>
    <row r="45" spans="2:6" x14ac:dyDescent="0.55000000000000004">
      <c r="B45" s="85"/>
      <c r="C45" s="86"/>
      <c r="D45" s="86"/>
      <c r="E45" s="86"/>
      <c r="F45" s="87"/>
    </row>
    <row r="46" spans="2:6" x14ac:dyDescent="0.55000000000000004">
      <c r="B46" s="72" t="s">
        <v>60</v>
      </c>
      <c r="C46" s="88">
        <f>SUM(C30,C36,C40,C44)</f>
        <v>0</v>
      </c>
      <c r="D46" s="88">
        <f>SUM(D30,D36,D40,D44)</f>
        <v>0</v>
      </c>
      <c r="E46" s="88">
        <f>SUM(E30,E36,E40,E44)</f>
        <v>0</v>
      </c>
      <c r="F46" s="89"/>
    </row>
    <row r="48" spans="2:6" x14ac:dyDescent="0.55000000000000004">
      <c r="B48" s="24" t="s">
        <v>143</v>
      </c>
    </row>
    <row r="49" spans="2:6" x14ac:dyDescent="0.55000000000000004">
      <c r="B49" s="27" t="s">
        <v>144</v>
      </c>
      <c r="C49" s="92">
        <v>45748</v>
      </c>
    </row>
    <row r="50" spans="2:6" x14ac:dyDescent="0.55000000000000004">
      <c r="B50" s="27" t="s">
        <v>145</v>
      </c>
      <c r="C50" s="93">
        <v>46112</v>
      </c>
    </row>
    <row r="52" spans="2:6" x14ac:dyDescent="0.55000000000000004">
      <c r="B52" s="24" t="s">
        <v>146</v>
      </c>
    </row>
    <row r="53" spans="2:6" x14ac:dyDescent="0.55000000000000004">
      <c r="B53" s="24" t="s">
        <v>147</v>
      </c>
    </row>
    <row r="54" spans="2:6" x14ac:dyDescent="0.55000000000000004">
      <c r="B54" s="24" t="s">
        <v>148</v>
      </c>
    </row>
    <row r="55" spans="2:6" x14ac:dyDescent="0.55000000000000004">
      <c r="B55" s="132" t="s">
        <v>221</v>
      </c>
    </row>
    <row r="56" spans="2:6" ht="28.25" customHeight="1" x14ac:dyDescent="0.55000000000000004">
      <c r="B56" s="136" t="s">
        <v>149</v>
      </c>
      <c r="C56" s="136"/>
      <c r="D56" s="136"/>
      <c r="E56" s="136"/>
      <c r="F56" s="136"/>
    </row>
  </sheetData>
  <mergeCells count="13">
    <mergeCell ref="B28:B29"/>
    <mergeCell ref="C28:C29"/>
    <mergeCell ref="F28:F29"/>
    <mergeCell ref="D28:E28"/>
    <mergeCell ref="B56:F56"/>
    <mergeCell ref="B18:F18"/>
    <mergeCell ref="B21:F21"/>
    <mergeCell ref="C16:F16"/>
    <mergeCell ref="B4:F4"/>
    <mergeCell ref="D12:F12"/>
    <mergeCell ref="D11:F11"/>
    <mergeCell ref="D13:F13"/>
    <mergeCell ref="B15:F15"/>
  </mergeCells>
  <phoneticPr fontId="2"/>
  <pageMargins left="0.70866141732283472" right="0.70866141732283472" top="0.74803149606299213" bottom="0.74803149606299213" header="0.31496062992125984" footer="0.31496062992125984"/>
  <pageSetup paperSize="9" scale="82" fitToHeight="0" orientation="portrait" blackAndWhite="1" r:id="rId1"/>
  <rowBreaks count="1" manualBreakCount="1">
    <brk id="46"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W182"/>
  <sheetViews>
    <sheetView view="pageBreakPreview" zoomScale="90" zoomScaleNormal="70" zoomScaleSheetLayoutView="90" workbookViewId="0">
      <selection activeCell="B4" sqref="B4:S4"/>
    </sheetView>
  </sheetViews>
  <sheetFormatPr defaultColWidth="8.6640625" defaultRowHeight="13" x14ac:dyDescent="0.55000000000000004"/>
  <cols>
    <col min="1" max="7" width="8.6640625" style="23"/>
    <col min="8" max="10" width="13.6640625" style="76" customWidth="1"/>
    <col min="11" max="11" width="12.58203125" style="33" customWidth="1"/>
    <col min="12" max="12" width="1.58203125" style="33" customWidth="1"/>
    <col min="13" max="13" width="8.6640625" style="77"/>
    <col min="14" max="14" width="4.9140625" style="23" customWidth="1"/>
    <col min="15" max="15" width="6.58203125" style="77" customWidth="1"/>
    <col min="16" max="16" width="5.1640625" style="23" customWidth="1"/>
    <col min="17" max="17" width="6.58203125" style="77" customWidth="1"/>
    <col min="18" max="18" width="3.9140625" style="23" customWidth="1"/>
    <col min="19" max="19" width="8.6640625" style="77"/>
    <col min="20" max="20" width="5.58203125" style="23" customWidth="1"/>
    <col min="21" max="21" width="5.6640625" style="23" hidden="1" customWidth="1"/>
    <col min="22" max="23" width="8.6640625" style="23" hidden="1" customWidth="1"/>
    <col min="24" max="16384" width="8.6640625" style="23"/>
  </cols>
  <sheetData>
    <row r="1" spans="2:23" x14ac:dyDescent="0.55000000000000004">
      <c r="H1" s="32"/>
      <c r="I1" s="32"/>
      <c r="J1" s="32"/>
      <c r="M1" s="34"/>
      <c r="O1" s="23"/>
      <c r="Q1" s="23"/>
      <c r="S1" s="23"/>
    </row>
    <row r="2" spans="2:23" x14ac:dyDescent="0.55000000000000004">
      <c r="B2" s="23" t="s">
        <v>41</v>
      </c>
      <c r="H2" s="32"/>
      <c r="I2" s="32"/>
      <c r="J2" s="32"/>
      <c r="M2" s="34"/>
      <c r="O2" s="188" t="str">
        <f>マスタ!C2</f>
        <v>一般社団法人○○協会</v>
      </c>
      <c r="P2" s="188"/>
      <c r="Q2" s="188"/>
      <c r="R2" s="188"/>
      <c r="S2" s="188"/>
      <c r="T2" s="188"/>
      <c r="U2" s="188"/>
      <c r="V2" s="188"/>
      <c r="W2" s="188"/>
    </row>
    <row r="3" spans="2:23" x14ac:dyDescent="0.55000000000000004">
      <c r="H3" s="32"/>
      <c r="I3" s="32"/>
      <c r="J3" s="32"/>
      <c r="M3" s="34"/>
      <c r="O3" s="35"/>
      <c r="P3" s="35"/>
      <c r="Q3" s="35"/>
      <c r="R3" s="35"/>
      <c r="S3" s="35"/>
      <c r="T3" s="35"/>
      <c r="U3" s="35"/>
      <c r="V3" s="35"/>
      <c r="W3" s="35"/>
    </row>
    <row r="4" spans="2:23" ht="18" customHeight="1" x14ac:dyDescent="0.55000000000000004">
      <c r="B4" s="145" t="s">
        <v>222</v>
      </c>
      <c r="C4" s="145"/>
      <c r="D4" s="145"/>
      <c r="E4" s="145"/>
      <c r="F4" s="145"/>
      <c r="G4" s="145"/>
      <c r="H4" s="145"/>
      <c r="I4" s="145"/>
      <c r="J4" s="145"/>
      <c r="K4" s="145"/>
      <c r="L4" s="145"/>
      <c r="M4" s="145"/>
      <c r="N4" s="145"/>
      <c r="O4" s="145"/>
      <c r="P4" s="145"/>
      <c r="Q4" s="145"/>
      <c r="R4" s="145"/>
      <c r="S4" s="145"/>
      <c r="T4" s="36"/>
      <c r="U4" s="36"/>
      <c r="V4" s="36"/>
    </row>
    <row r="5" spans="2:23" x14ac:dyDescent="0.55000000000000004">
      <c r="B5" s="36"/>
      <c r="C5" s="36"/>
      <c r="D5" s="36"/>
      <c r="E5" s="36"/>
      <c r="F5" s="36"/>
      <c r="G5" s="36"/>
      <c r="H5" s="36"/>
      <c r="I5" s="36"/>
      <c r="J5" s="36"/>
      <c r="K5" s="37"/>
      <c r="L5" s="37"/>
      <c r="M5" s="37"/>
      <c r="N5" s="36"/>
      <c r="O5" s="37"/>
      <c r="P5" s="36"/>
      <c r="Q5" s="37"/>
      <c r="R5" s="36"/>
      <c r="S5" s="37"/>
      <c r="T5" s="37"/>
      <c r="U5" s="37"/>
      <c r="V5" s="37"/>
    </row>
    <row r="6" spans="2:23" hidden="1" x14ac:dyDescent="0.55000000000000004">
      <c r="B6" s="38" t="s">
        <v>42</v>
      </c>
      <c r="C6" s="36"/>
      <c r="D6" s="36"/>
      <c r="E6" s="36"/>
      <c r="F6" s="36"/>
      <c r="G6" s="36"/>
      <c r="H6" s="36"/>
      <c r="I6" s="36"/>
      <c r="J6" s="36"/>
      <c r="K6" s="37"/>
      <c r="L6" s="37"/>
      <c r="M6" s="37"/>
      <c r="N6" s="36"/>
      <c r="O6" s="37"/>
      <c r="P6" s="36"/>
      <c r="Q6" s="37"/>
      <c r="R6" s="36"/>
      <c r="S6" s="37"/>
      <c r="T6" s="37"/>
      <c r="U6" s="37"/>
      <c r="V6" s="37"/>
    </row>
    <row r="7" spans="2:23" hidden="1" x14ac:dyDescent="0.55000000000000004">
      <c r="B7" s="23" t="s">
        <v>43</v>
      </c>
      <c r="H7" s="32"/>
      <c r="I7" s="32"/>
      <c r="J7" s="32"/>
      <c r="M7" s="34"/>
      <c r="O7" s="34"/>
      <c r="Q7" s="34"/>
      <c r="S7" s="34"/>
      <c r="T7" s="34"/>
      <c r="U7" s="34"/>
      <c r="V7" s="34"/>
    </row>
    <row r="8" spans="2:23" hidden="1" x14ac:dyDescent="0.55000000000000004">
      <c r="H8" s="32"/>
      <c r="I8" s="32"/>
      <c r="J8" s="32"/>
      <c r="M8" s="34"/>
      <c r="O8" s="34"/>
      <c r="Q8" s="34"/>
      <c r="S8" s="194" t="s">
        <v>111</v>
      </c>
      <c r="T8" s="194"/>
      <c r="U8" s="34"/>
      <c r="V8" s="34"/>
      <c r="W8" s="28" t="s">
        <v>3</v>
      </c>
    </row>
    <row r="9" spans="2:23" hidden="1" x14ac:dyDescent="0.55000000000000004">
      <c r="B9" s="141" t="s">
        <v>44</v>
      </c>
      <c r="C9" s="141"/>
      <c r="D9" s="141"/>
      <c r="E9" s="141"/>
      <c r="F9" s="141" t="s">
        <v>45</v>
      </c>
      <c r="G9" s="141"/>
      <c r="H9" s="143" t="s">
        <v>46</v>
      </c>
      <c r="I9" s="143" t="s">
        <v>47</v>
      </c>
      <c r="J9" s="143"/>
      <c r="K9" s="141" t="s">
        <v>48</v>
      </c>
      <c r="L9" s="141"/>
      <c r="M9" s="141"/>
      <c r="N9" s="141"/>
      <c r="O9" s="141"/>
      <c r="P9" s="141"/>
      <c r="Q9" s="141"/>
      <c r="R9" s="141"/>
      <c r="S9" s="141"/>
      <c r="T9" s="141"/>
      <c r="U9" s="141"/>
      <c r="V9" s="141"/>
      <c r="W9" s="141"/>
    </row>
    <row r="10" spans="2:23" hidden="1" x14ac:dyDescent="0.55000000000000004">
      <c r="B10" s="141"/>
      <c r="C10" s="141"/>
      <c r="D10" s="141"/>
      <c r="E10" s="141"/>
      <c r="F10" s="141"/>
      <c r="G10" s="141"/>
      <c r="H10" s="143"/>
      <c r="I10" s="39" t="s">
        <v>49</v>
      </c>
      <c r="J10" s="39" t="s">
        <v>50</v>
      </c>
      <c r="K10" s="141"/>
      <c r="L10" s="141"/>
      <c r="M10" s="141"/>
      <c r="N10" s="141"/>
      <c r="O10" s="141"/>
      <c r="P10" s="141"/>
      <c r="Q10" s="141"/>
      <c r="R10" s="141"/>
      <c r="S10" s="141"/>
      <c r="T10" s="141"/>
      <c r="U10" s="141"/>
      <c r="V10" s="141"/>
      <c r="W10" s="141"/>
    </row>
    <row r="11" spans="2:23" hidden="1" x14ac:dyDescent="0.55000000000000004">
      <c r="B11" s="144"/>
      <c r="C11" s="144"/>
      <c r="D11" s="144"/>
      <c r="E11" s="144"/>
      <c r="F11" s="146"/>
      <c r="G11" s="146"/>
      <c r="H11" s="147">
        <f>SUM(S11:S15)</f>
        <v>0</v>
      </c>
      <c r="I11" s="147">
        <f>MINA(SUM(S11:S15)-SUM(V11:V15),1000000)</f>
        <v>0</v>
      </c>
      <c r="J11" s="147">
        <f>H11-I11</f>
        <v>0</v>
      </c>
      <c r="K11" s="42"/>
      <c r="L11" s="43"/>
      <c r="M11" s="44"/>
      <c r="N11" s="45" t="s">
        <v>51</v>
      </c>
      <c r="O11" s="44"/>
      <c r="P11" s="45" t="s">
        <v>52</v>
      </c>
      <c r="Q11" s="46"/>
      <c r="R11" s="47" t="s">
        <v>53</v>
      </c>
      <c r="S11" s="46">
        <f>PRODUCT(M11,O11,Q11)</f>
        <v>0</v>
      </c>
      <c r="T11" s="46" t="s">
        <v>54</v>
      </c>
      <c r="U11" s="46" t="s">
        <v>55</v>
      </c>
      <c r="V11" s="44"/>
      <c r="W11" s="48" t="s">
        <v>56</v>
      </c>
    </row>
    <row r="12" spans="2:23" hidden="1" x14ac:dyDescent="0.55000000000000004">
      <c r="B12" s="144"/>
      <c r="C12" s="144"/>
      <c r="D12" s="144"/>
      <c r="E12" s="144"/>
      <c r="F12" s="146"/>
      <c r="G12" s="146"/>
      <c r="H12" s="147"/>
      <c r="I12" s="147"/>
      <c r="J12" s="147"/>
      <c r="K12" s="49"/>
      <c r="M12" s="50"/>
      <c r="N12" s="23" t="s">
        <v>51</v>
      </c>
      <c r="O12" s="50"/>
      <c r="P12" s="23" t="s">
        <v>52</v>
      </c>
      <c r="Q12" s="34"/>
      <c r="R12" s="51" t="s">
        <v>53</v>
      </c>
      <c r="S12" s="34">
        <f t="shared" ref="S12:S15" si="0">PRODUCT(M12,O12,Q12)</f>
        <v>0</v>
      </c>
      <c r="T12" s="34" t="s">
        <v>54</v>
      </c>
      <c r="U12" s="34" t="s">
        <v>55</v>
      </c>
      <c r="V12" s="50"/>
      <c r="W12" s="52" t="s">
        <v>56</v>
      </c>
    </row>
    <row r="13" spans="2:23" hidden="1" x14ac:dyDescent="0.55000000000000004">
      <c r="B13" s="144"/>
      <c r="C13" s="144"/>
      <c r="D13" s="144"/>
      <c r="E13" s="144"/>
      <c r="F13" s="146"/>
      <c r="G13" s="146"/>
      <c r="H13" s="147"/>
      <c r="I13" s="147"/>
      <c r="J13" s="147"/>
      <c r="K13" s="49"/>
      <c r="M13" s="50"/>
      <c r="N13" s="23" t="s">
        <v>51</v>
      </c>
      <c r="O13" s="50"/>
      <c r="P13" s="23" t="s">
        <v>52</v>
      </c>
      <c r="Q13" s="34"/>
      <c r="R13" s="51" t="s">
        <v>53</v>
      </c>
      <c r="S13" s="34">
        <f t="shared" si="0"/>
        <v>0</v>
      </c>
      <c r="T13" s="34" t="s">
        <v>54</v>
      </c>
      <c r="U13" s="34" t="s">
        <v>55</v>
      </c>
      <c r="V13" s="50"/>
      <c r="W13" s="52" t="s">
        <v>56</v>
      </c>
    </row>
    <row r="14" spans="2:23" hidden="1" x14ac:dyDescent="0.55000000000000004">
      <c r="B14" s="144"/>
      <c r="C14" s="144"/>
      <c r="D14" s="144"/>
      <c r="E14" s="144"/>
      <c r="F14" s="146"/>
      <c r="G14" s="146"/>
      <c r="H14" s="147"/>
      <c r="I14" s="147"/>
      <c r="J14" s="147"/>
      <c r="K14" s="53" t="s">
        <v>57</v>
      </c>
      <c r="M14" s="50"/>
      <c r="N14" s="23" t="s">
        <v>51</v>
      </c>
      <c r="O14" s="50"/>
      <c r="P14" s="23" t="s">
        <v>58</v>
      </c>
      <c r="Q14" s="34"/>
      <c r="R14" s="51" t="s">
        <v>53</v>
      </c>
      <c r="S14" s="34">
        <f t="shared" si="0"/>
        <v>0</v>
      </c>
      <c r="T14" s="34" t="s">
        <v>54</v>
      </c>
      <c r="U14" s="34" t="s">
        <v>55</v>
      </c>
      <c r="V14" s="50"/>
      <c r="W14" s="52" t="s">
        <v>56</v>
      </c>
    </row>
    <row r="15" spans="2:23" hidden="1" x14ac:dyDescent="0.55000000000000004">
      <c r="B15" s="144"/>
      <c r="C15" s="144"/>
      <c r="D15" s="144"/>
      <c r="E15" s="144"/>
      <c r="F15" s="146"/>
      <c r="G15" s="146"/>
      <c r="H15" s="147"/>
      <c r="I15" s="147"/>
      <c r="J15" s="147"/>
      <c r="K15" s="53" t="s">
        <v>59</v>
      </c>
      <c r="M15" s="50"/>
      <c r="N15" s="23" t="s">
        <v>51</v>
      </c>
      <c r="O15" s="50"/>
      <c r="P15" s="23" t="s">
        <v>58</v>
      </c>
      <c r="Q15" s="34"/>
      <c r="R15" s="51" t="s">
        <v>53</v>
      </c>
      <c r="S15" s="34">
        <f t="shared" si="0"/>
        <v>0</v>
      </c>
      <c r="T15" s="34" t="s">
        <v>54</v>
      </c>
      <c r="U15" s="34" t="s">
        <v>55</v>
      </c>
      <c r="V15" s="50"/>
      <c r="W15" s="52" t="s">
        <v>56</v>
      </c>
    </row>
    <row r="16" spans="2:23" hidden="1" x14ac:dyDescent="0.55000000000000004">
      <c r="B16" s="141" t="s">
        <v>60</v>
      </c>
      <c r="C16" s="141"/>
      <c r="D16" s="141"/>
      <c r="E16" s="141"/>
      <c r="F16" s="142"/>
      <c r="G16" s="142"/>
      <c r="H16" s="54">
        <f>SUM(H11:H15)</f>
        <v>0</v>
      </c>
      <c r="I16" s="54">
        <f>SUM(I11:I15)</f>
        <v>0</v>
      </c>
      <c r="J16" s="54">
        <f>SUM(J11:J15)</f>
        <v>0</v>
      </c>
      <c r="K16" s="151"/>
      <c r="L16" s="152"/>
      <c r="M16" s="152"/>
      <c r="N16" s="152"/>
      <c r="O16" s="152"/>
      <c r="P16" s="152"/>
      <c r="Q16" s="152"/>
      <c r="R16" s="152"/>
      <c r="S16" s="152"/>
      <c r="T16" s="152"/>
      <c r="U16" s="152"/>
      <c r="V16" s="152"/>
      <c r="W16" s="153"/>
    </row>
    <row r="17" spans="2:23" hidden="1" x14ac:dyDescent="0.55000000000000004">
      <c r="B17" s="28" t="s">
        <v>61</v>
      </c>
      <c r="C17" s="23" t="s">
        <v>62</v>
      </c>
      <c r="H17" s="32"/>
      <c r="I17" s="32"/>
      <c r="J17" s="32"/>
      <c r="M17" s="34"/>
      <c r="O17" s="34"/>
      <c r="Q17" s="34"/>
      <c r="S17" s="34"/>
      <c r="T17" s="34"/>
      <c r="U17" s="34"/>
      <c r="V17" s="34"/>
    </row>
    <row r="18" spans="2:23" hidden="1" x14ac:dyDescent="0.55000000000000004">
      <c r="B18" s="55" t="s">
        <v>63</v>
      </c>
      <c r="C18" s="23" t="s">
        <v>4</v>
      </c>
      <c r="H18" s="32"/>
      <c r="I18" s="32"/>
      <c r="J18" s="32"/>
      <c r="M18" s="34"/>
      <c r="O18" s="34"/>
      <c r="Q18" s="34"/>
      <c r="S18" s="34"/>
      <c r="T18" s="34"/>
      <c r="U18" s="34"/>
      <c r="V18" s="34"/>
    </row>
    <row r="19" spans="2:23" hidden="1" x14ac:dyDescent="0.55000000000000004">
      <c r="H19" s="32"/>
      <c r="I19" s="32"/>
      <c r="J19" s="32"/>
      <c r="M19" s="34"/>
      <c r="O19" s="34"/>
      <c r="Q19" s="34"/>
      <c r="S19" s="34"/>
      <c r="T19" s="34"/>
      <c r="U19" s="34"/>
      <c r="V19" s="34"/>
    </row>
    <row r="20" spans="2:23" hidden="1" x14ac:dyDescent="0.55000000000000004">
      <c r="B20" s="23" t="s">
        <v>64</v>
      </c>
      <c r="H20" s="32"/>
      <c r="I20" s="32"/>
      <c r="J20" s="32"/>
      <c r="M20" s="34"/>
      <c r="O20" s="34"/>
      <c r="Q20" s="34"/>
      <c r="S20" s="34"/>
      <c r="T20" s="34"/>
      <c r="U20" s="34"/>
      <c r="V20" s="34"/>
    </row>
    <row r="21" spans="2:23" hidden="1" x14ac:dyDescent="0.55000000000000004">
      <c r="H21" s="32"/>
      <c r="I21" s="32"/>
      <c r="J21" s="32"/>
      <c r="L21" s="34"/>
      <c r="M21" s="34"/>
      <c r="O21" s="34"/>
      <c r="Q21" s="34"/>
      <c r="S21" s="194" t="s">
        <v>111</v>
      </c>
      <c r="T21" s="194"/>
      <c r="U21" s="34"/>
      <c r="V21" s="34"/>
      <c r="W21" s="28" t="s">
        <v>3</v>
      </c>
    </row>
    <row r="22" spans="2:23" hidden="1" x14ac:dyDescent="0.55000000000000004">
      <c r="B22" s="141" t="s">
        <v>65</v>
      </c>
      <c r="C22" s="141"/>
      <c r="D22" s="141"/>
      <c r="E22" s="141"/>
      <c r="F22" s="141" t="s">
        <v>66</v>
      </c>
      <c r="G22" s="141"/>
      <c r="H22" s="143" t="s">
        <v>46</v>
      </c>
      <c r="I22" s="143" t="s">
        <v>47</v>
      </c>
      <c r="J22" s="143"/>
      <c r="K22" s="141" t="s">
        <v>48</v>
      </c>
      <c r="L22" s="141"/>
      <c r="M22" s="141"/>
      <c r="N22" s="141"/>
      <c r="O22" s="141"/>
      <c r="P22" s="141"/>
      <c r="Q22" s="141"/>
      <c r="R22" s="141"/>
      <c r="S22" s="141"/>
      <c r="T22" s="141"/>
      <c r="U22" s="141"/>
      <c r="V22" s="141"/>
      <c r="W22" s="141"/>
    </row>
    <row r="23" spans="2:23" hidden="1" x14ac:dyDescent="0.55000000000000004">
      <c r="B23" s="141"/>
      <c r="C23" s="141"/>
      <c r="D23" s="141"/>
      <c r="E23" s="141"/>
      <c r="F23" s="141"/>
      <c r="G23" s="141"/>
      <c r="H23" s="143"/>
      <c r="I23" s="39" t="s">
        <v>49</v>
      </c>
      <c r="J23" s="39" t="s">
        <v>50</v>
      </c>
      <c r="K23" s="141"/>
      <c r="L23" s="141"/>
      <c r="M23" s="141"/>
      <c r="N23" s="141"/>
      <c r="O23" s="141"/>
      <c r="P23" s="141"/>
      <c r="Q23" s="141"/>
      <c r="R23" s="141"/>
      <c r="S23" s="141"/>
      <c r="T23" s="141"/>
      <c r="U23" s="141"/>
      <c r="V23" s="141"/>
      <c r="W23" s="141"/>
    </row>
    <row r="24" spans="2:23" hidden="1" x14ac:dyDescent="0.55000000000000004">
      <c r="B24" s="144"/>
      <c r="C24" s="144"/>
      <c r="D24" s="144"/>
      <c r="E24" s="144"/>
      <c r="F24" s="147">
        <f>SUM(O24:O28)</f>
        <v>0</v>
      </c>
      <c r="G24" s="147"/>
      <c r="H24" s="147">
        <f>SUM(S24:S28)</f>
        <v>0</v>
      </c>
      <c r="I24" s="147">
        <f>MINA(SUM(S24:S28)-SUM(V24:V28),7500000)</f>
        <v>0</v>
      </c>
      <c r="J24" s="147">
        <f>H24-I24</f>
        <v>0</v>
      </c>
      <c r="K24" s="56" t="s">
        <v>67</v>
      </c>
      <c r="L24" s="43"/>
      <c r="M24" s="44"/>
      <c r="N24" s="45" t="s">
        <v>51</v>
      </c>
      <c r="O24" s="44"/>
      <c r="P24" s="45" t="s">
        <v>52</v>
      </c>
      <c r="Q24" s="46"/>
      <c r="R24" s="47" t="s">
        <v>53</v>
      </c>
      <c r="S24" s="46">
        <f>PRODUCT(M24,O24,Q24)</f>
        <v>0</v>
      </c>
      <c r="T24" s="46" t="s">
        <v>54</v>
      </c>
      <c r="U24" s="46" t="s">
        <v>55</v>
      </c>
      <c r="V24" s="46">
        <f>PRODUCT(ROUNDDOWN(M24/11,0),O24,Q24)</f>
        <v>0</v>
      </c>
      <c r="W24" s="48" t="s">
        <v>56</v>
      </c>
    </row>
    <row r="25" spans="2:23" hidden="1" x14ac:dyDescent="0.55000000000000004">
      <c r="B25" s="144"/>
      <c r="C25" s="144"/>
      <c r="D25" s="144"/>
      <c r="E25" s="144"/>
      <c r="F25" s="147"/>
      <c r="G25" s="147"/>
      <c r="H25" s="147"/>
      <c r="I25" s="147"/>
      <c r="J25" s="147"/>
      <c r="K25" s="53"/>
      <c r="M25" s="50"/>
      <c r="N25" s="23" t="s">
        <v>51</v>
      </c>
      <c r="O25" s="50"/>
      <c r="P25" s="23" t="s">
        <v>52</v>
      </c>
      <c r="Q25" s="34"/>
      <c r="R25" s="51" t="s">
        <v>53</v>
      </c>
      <c r="S25" s="34">
        <f t="shared" ref="S25:S28" si="1">PRODUCT(M25,O25,Q25)</f>
        <v>0</v>
      </c>
      <c r="T25" s="34" t="s">
        <v>54</v>
      </c>
      <c r="U25" s="34" t="s">
        <v>55</v>
      </c>
      <c r="V25" s="34">
        <f t="shared" ref="V25:V27" si="2">PRODUCT(ROUNDDOWN(M25/11,0),O25,Q25)</f>
        <v>0</v>
      </c>
      <c r="W25" s="52" t="s">
        <v>56</v>
      </c>
    </row>
    <row r="26" spans="2:23" hidden="1" x14ac:dyDescent="0.55000000000000004">
      <c r="B26" s="144"/>
      <c r="C26" s="144"/>
      <c r="D26" s="144"/>
      <c r="E26" s="144"/>
      <c r="F26" s="147"/>
      <c r="G26" s="147"/>
      <c r="H26" s="147"/>
      <c r="I26" s="147"/>
      <c r="J26" s="147"/>
      <c r="K26" s="53"/>
      <c r="M26" s="50"/>
      <c r="N26" s="23" t="s">
        <v>51</v>
      </c>
      <c r="O26" s="50"/>
      <c r="P26" s="23" t="s">
        <v>52</v>
      </c>
      <c r="Q26" s="34"/>
      <c r="R26" s="51" t="s">
        <v>53</v>
      </c>
      <c r="S26" s="34">
        <f t="shared" si="1"/>
        <v>0</v>
      </c>
      <c r="T26" s="34" t="s">
        <v>54</v>
      </c>
      <c r="U26" s="34" t="s">
        <v>55</v>
      </c>
      <c r="V26" s="34">
        <f t="shared" si="2"/>
        <v>0</v>
      </c>
      <c r="W26" s="52" t="s">
        <v>56</v>
      </c>
    </row>
    <row r="27" spans="2:23" hidden="1" x14ac:dyDescent="0.55000000000000004">
      <c r="B27" s="144"/>
      <c r="C27" s="144"/>
      <c r="D27" s="144"/>
      <c r="E27" s="144"/>
      <c r="F27" s="147"/>
      <c r="G27" s="147"/>
      <c r="H27" s="147"/>
      <c r="I27" s="147"/>
      <c r="J27" s="147"/>
      <c r="K27" s="53"/>
      <c r="M27" s="50"/>
      <c r="N27" s="23" t="s">
        <v>51</v>
      </c>
      <c r="O27" s="50"/>
      <c r="P27" s="23" t="s">
        <v>52</v>
      </c>
      <c r="Q27" s="34"/>
      <c r="R27" s="51" t="s">
        <v>53</v>
      </c>
      <c r="S27" s="34">
        <f t="shared" si="1"/>
        <v>0</v>
      </c>
      <c r="T27" s="34" t="s">
        <v>54</v>
      </c>
      <c r="U27" s="34" t="s">
        <v>55</v>
      </c>
      <c r="V27" s="34">
        <f t="shared" si="2"/>
        <v>0</v>
      </c>
      <c r="W27" s="52" t="s">
        <v>56</v>
      </c>
    </row>
    <row r="28" spans="2:23" hidden="1" x14ac:dyDescent="0.55000000000000004">
      <c r="B28" s="144"/>
      <c r="C28" s="144"/>
      <c r="D28" s="144"/>
      <c r="E28" s="144"/>
      <c r="F28" s="147"/>
      <c r="G28" s="147"/>
      <c r="H28" s="147"/>
      <c r="I28" s="147"/>
      <c r="J28" s="147"/>
      <c r="K28" s="53"/>
      <c r="M28" s="50"/>
      <c r="N28" s="23" t="s">
        <v>51</v>
      </c>
      <c r="O28" s="50"/>
      <c r="P28" s="23" t="s">
        <v>52</v>
      </c>
      <c r="Q28" s="34"/>
      <c r="R28" s="51" t="s">
        <v>53</v>
      </c>
      <c r="S28" s="34">
        <f t="shared" si="1"/>
        <v>0</v>
      </c>
      <c r="T28" s="34" t="s">
        <v>54</v>
      </c>
      <c r="U28" s="34" t="s">
        <v>55</v>
      </c>
      <c r="V28" s="34">
        <f>PRODUCT(ROUNDDOWN(M28/11,0),O28,Q28)</f>
        <v>0</v>
      </c>
      <c r="W28" s="52" t="s">
        <v>56</v>
      </c>
    </row>
    <row r="29" spans="2:23" hidden="1" x14ac:dyDescent="0.55000000000000004">
      <c r="B29" s="141" t="s">
        <v>60</v>
      </c>
      <c r="C29" s="141"/>
      <c r="D29" s="141"/>
      <c r="E29" s="141"/>
      <c r="F29" s="147">
        <f>SUM(F24:G28)</f>
        <v>0</v>
      </c>
      <c r="G29" s="147"/>
      <c r="H29" s="54">
        <f>SUM(H24:H28)</f>
        <v>0</v>
      </c>
      <c r="I29" s="54">
        <f>SUM(I24:I28)</f>
        <v>0</v>
      </c>
      <c r="J29" s="54">
        <f>SUM(J24:J28)</f>
        <v>0</v>
      </c>
      <c r="K29" s="151"/>
      <c r="L29" s="152"/>
      <c r="M29" s="152"/>
      <c r="N29" s="152"/>
      <c r="O29" s="152"/>
      <c r="P29" s="152"/>
      <c r="Q29" s="152"/>
      <c r="R29" s="152"/>
      <c r="S29" s="152"/>
      <c r="T29" s="152"/>
      <c r="U29" s="152"/>
      <c r="V29" s="152"/>
      <c r="W29" s="153"/>
    </row>
    <row r="30" spans="2:23" hidden="1" x14ac:dyDescent="0.55000000000000004">
      <c r="B30" s="28" t="s">
        <v>61</v>
      </c>
      <c r="C30" s="23" t="s">
        <v>68</v>
      </c>
      <c r="H30" s="32"/>
      <c r="I30" s="32"/>
      <c r="J30" s="32"/>
      <c r="M30" s="34"/>
      <c r="O30" s="34"/>
      <c r="Q30" s="34"/>
      <c r="S30" s="34"/>
      <c r="T30" s="34"/>
      <c r="U30" s="34"/>
      <c r="V30" s="34"/>
    </row>
    <row r="31" spans="2:23" hidden="1" x14ac:dyDescent="0.55000000000000004">
      <c r="B31" s="55" t="s">
        <v>63</v>
      </c>
      <c r="C31" s="23" t="s">
        <v>4</v>
      </c>
      <c r="H31" s="32"/>
      <c r="I31" s="32"/>
      <c r="J31" s="32"/>
      <c r="M31" s="34"/>
      <c r="O31" s="34"/>
      <c r="Q31" s="34"/>
      <c r="S31" s="34"/>
      <c r="T31" s="34"/>
      <c r="U31" s="34"/>
      <c r="V31" s="34"/>
    </row>
    <row r="32" spans="2:23" hidden="1" x14ac:dyDescent="0.55000000000000004">
      <c r="B32" s="55">
        <v>3</v>
      </c>
      <c r="C32" s="23" t="s">
        <v>69</v>
      </c>
      <c r="H32" s="32"/>
      <c r="I32" s="32"/>
      <c r="J32" s="32"/>
      <c r="M32" s="34"/>
      <c r="O32" s="34"/>
      <c r="Q32" s="34"/>
      <c r="S32" s="34"/>
      <c r="T32" s="34"/>
      <c r="U32" s="34"/>
      <c r="V32" s="34"/>
    </row>
    <row r="33" spans="2:23" ht="16.25" hidden="1" customHeight="1" x14ac:dyDescent="0.55000000000000004">
      <c r="H33" s="32"/>
      <c r="I33" s="32"/>
      <c r="J33" s="32"/>
      <c r="M33" s="34"/>
      <c r="O33" s="34"/>
      <c r="Q33" s="34"/>
      <c r="S33" s="34"/>
      <c r="T33" s="34"/>
      <c r="U33" s="34"/>
      <c r="V33" s="34"/>
    </row>
    <row r="34" spans="2:23" hidden="1" x14ac:dyDescent="0.55000000000000004">
      <c r="B34" s="29" t="s">
        <v>2</v>
      </c>
      <c r="H34" s="32"/>
      <c r="I34" s="32"/>
      <c r="J34" s="32"/>
      <c r="M34" s="34"/>
      <c r="O34" s="34"/>
      <c r="Q34" s="34"/>
      <c r="S34" s="34"/>
      <c r="T34" s="34"/>
      <c r="U34" s="34"/>
      <c r="V34" s="34"/>
    </row>
    <row r="35" spans="2:23" ht="13.25" hidden="1" customHeight="1" x14ac:dyDescent="0.55000000000000004">
      <c r="H35" s="32"/>
      <c r="I35" s="32"/>
      <c r="J35" s="32"/>
      <c r="M35" s="34"/>
      <c r="O35" s="34"/>
      <c r="Q35" s="194" t="s">
        <v>112</v>
      </c>
      <c r="R35" s="194"/>
      <c r="S35" s="194"/>
      <c r="T35" s="194"/>
      <c r="U35" s="34"/>
      <c r="V35" s="34"/>
      <c r="W35" s="28" t="s">
        <v>5</v>
      </c>
    </row>
    <row r="36" spans="2:23" hidden="1" x14ac:dyDescent="0.55000000000000004">
      <c r="B36" s="189" t="s">
        <v>70</v>
      </c>
      <c r="C36" s="191" t="s">
        <v>65</v>
      </c>
      <c r="D36" s="191" t="s">
        <v>71</v>
      </c>
      <c r="E36" s="191" t="s">
        <v>72</v>
      </c>
      <c r="F36" s="191" t="s">
        <v>73</v>
      </c>
      <c r="G36" s="191" t="s">
        <v>74</v>
      </c>
      <c r="H36" s="193" t="s">
        <v>75</v>
      </c>
      <c r="I36" s="143" t="s">
        <v>47</v>
      </c>
      <c r="J36" s="143"/>
      <c r="K36" s="141" t="s">
        <v>48</v>
      </c>
      <c r="L36" s="141"/>
      <c r="M36" s="141"/>
      <c r="N36" s="141"/>
      <c r="O36" s="141"/>
      <c r="P36" s="141"/>
      <c r="Q36" s="141"/>
      <c r="R36" s="141"/>
      <c r="S36" s="141"/>
      <c r="T36" s="141"/>
      <c r="U36" s="141"/>
      <c r="V36" s="141"/>
      <c r="W36" s="141"/>
    </row>
    <row r="37" spans="2:23" ht="91" hidden="1" x14ac:dyDescent="0.55000000000000004">
      <c r="B37" s="190"/>
      <c r="C37" s="192"/>
      <c r="D37" s="192"/>
      <c r="E37" s="192"/>
      <c r="F37" s="192"/>
      <c r="G37" s="192"/>
      <c r="H37" s="143"/>
      <c r="I37" s="57" t="s">
        <v>76</v>
      </c>
      <c r="J37" s="39" t="s">
        <v>50</v>
      </c>
      <c r="K37" s="141"/>
      <c r="L37" s="141"/>
      <c r="M37" s="141"/>
      <c r="N37" s="141"/>
      <c r="O37" s="141"/>
      <c r="P37" s="141"/>
      <c r="Q37" s="141"/>
      <c r="R37" s="141"/>
      <c r="S37" s="141"/>
      <c r="T37" s="141"/>
      <c r="U37" s="141"/>
      <c r="V37" s="141"/>
      <c r="W37" s="141"/>
    </row>
    <row r="38" spans="2:23" hidden="1" x14ac:dyDescent="0.55000000000000004">
      <c r="B38" s="58"/>
      <c r="C38" s="58"/>
      <c r="D38" s="59"/>
      <c r="E38" s="59"/>
      <c r="F38" s="60"/>
      <c r="G38" s="59"/>
      <c r="H38" s="41">
        <f>D38*G38</f>
        <v>0</v>
      </c>
      <c r="I38" s="41">
        <f>MINA(ROUNDDOWN(E38*G38*1/2-IFERROR(M38*(E38/2)/D38,M38),0),ROUNDDOWN(D38*G38-M38,0))</f>
        <v>0</v>
      </c>
      <c r="J38" s="41">
        <f>H38-I38</f>
        <v>0</v>
      </c>
      <c r="K38" s="56"/>
      <c r="L38" s="43"/>
      <c r="M38" s="46"/>
      <c r="N38" s="45"/>
      <c r="O38" s="46"/>
      <c r="P38" s="45"/>
      <c r="Q38" s="46"/>
      <c r="R38" s="47"/>
      <c r="S38" s="46"/>
      <c r="T38" s="46"/>
      <c r="U38" s="46"/>
      <c r="V38" s="46"/>
      <c r="W38" s="48"/>
    </row>
    <row r="39" spans="2:23" hidden="1" x14ac:dyDescent="0.55000000000000004">
      <c r="B39" s="58"/>
      <c r="C39" s="58"/>
      <c r="D39" s="59"/>
      <c r="E39" s="59"/>
      <c r="F39" s="60"/>
      <c r="G39" s="59"/>
      <c r="H39" s="41">
        <f t="shared" ref="H39:H52" si="3">D39*G39</f>
        <v>0</v>
      </c>
      <c r="I39" s="41">
        <f t="shared" ref="I39:I52" si="4">MINA(ROUNDDOWN(E39*G39*1/2-IFERROR(M39*(E39/2)/D39,M39),0),ROUNDDOWN(D39*G39-M39,0))</f>
        <v>0</v>
      </c>
      <c r="J39" s="41">
        <f t="shared" ref="J39:J52" si="5">H39-I39</f>
        <v>0</v>
      </c>
      <c r="K39" s="56"/>
      <c r="L39" s="43"/>
      <c r="M39" s="46"/>
      <c r="N39" s="45"/>
      <c r="O39" s="46"/>
      <c r="P39" s="45"/>
      <c r="Q39" s="46"/>
      <c r="R39" s="47"/>
      <c r="S39" s="46"/>
      <c r="T39" s="46"/>
      <c r="U39" s="46"/>
      <c r="V39" s="46"/>
      <c r="W39" s="48"/>
    </row>
    <row r="40" spans="2:23" hidden="1" x14ac:dyDescent="0.55000000000000004">
      <c r="B40" s="58"/>
      <c r="C40" s="58"/>
      <c r="D40" s="59"/>
      <c r="E40" s="59"/>
      <c r="F40" s="60"/>
      <c r="G40" s="59"/>
      <c r="H40" s="41">
        <f t="shared" si="3"/>
        <v>0</v>
      </c>
      <c r="I40" s="41">
        <f t="shared" si="4"/>
        <v>0</v>
      </c>
      <c r="J40" s="41">
        <f t="shared" si="5"/>
        <v>0</v>
      </c>
      <c r="K40" s="56"/>
      <c r="L40" s="43"/>
      <c r="M40" s="46"/>
      <c r="N40" s="45"/>
      <c r="O40" s="46"/>
      <c r="P40" s="45"/>
      <c r="Q40" s="46"/>
      <c r="R40" s="47"/>
      <c r="S40" s="46"/>
      <c r="T40" s="46"/>
      <c r="U40" s="46"/>
      <c r="V40" s="46"/>
      <c r="W40" s="48"/>
    </row>
    <row r="41" spans="2:23" hidden="1" x14ac:dyDescent="0.55000000000000004">
      <c r="B41" s="58"/>
      <c r="C41" s="58"/>
      <c r="D41" s="59"/>
      <c r="E41" s="59"/>
      <c r="F41" s="60"/>
      <c r="G41" s="59"/>
      <c r="H41" s="41">
        <f t="shared" si="3"/>
        <v>0</v>
      </c>
      <c r="I41" s="41">
        <f t="shared" si="4"/>
        <v>0</v>
      </c>
      <c r="J41" s="41">
        <f t="shared" si="5"/>
        <v>0</v>
      </c>
      <c r="K41" s="56"/>
      <c r="L41" s="43"/>
      <c r="M41" s="46"/>
      <c r="N41" s="45"/>
      <c r="O41" s="46"/>
      <c r="P41" s="45"/>
      <c r="Q41" s="46"/>
      <c r="R41" s="47"/>
      <c r="S41" s="46"/>
      <c r="T41" s="46"/>
      <c r="U41" s="46"/>
      <c r="V41" s="46"/>
      <c r="W41" s="48"/>
    </row>
    <row r="42" spans="2:23" hidden="1" x14ac:dyDescent="0.55000000000000004">
      <c r="B42" s="58"/>
      <c r="C42" s="58"/>
      <c r="D42" s="59"/>
      <c r="E42" s="59"/>
      <c r="F42" s="60"/>
      <c r="G42" s="59"/>
      <c r="H42" s="41">
        <f t="shared" si="3"/>
        <v>0</v>
      </c>
      <c r="I42" s="41">
        <f t="shared" si="4"/>
        <v>0</v>
      </c>
      <c r="J42" s="41">
        <f t="shared" si="5"/>
        <v>0</v>
      </c>
      <c r="K42" s="56"/>
      <c r="L42" s="43"/>
      <c r="M42" s="46"/>
      <c r="N42" s="45"/>
      <c r="O42" s="46"/>
      <c r="P42" s="45"/>
      <c r="Q42" s="46"/>
      <c r="R42" s="47"/>
      <c r="S42" s="46"/>
      <c r="T42" s="46"/>
      <c r="U42" s="46"/>
      <c r="V42" s="46"/>
      <c r="W42" s="48"/>
    </row>
    <row r="43" spans="2:23" hidden="1" x14ac:dyDescent="0.55000000000000004">
      <c r="B43" s="58"/>
      <c r="C43" s="58"/>
      <c r="D43" s="59"/>
      <c r="E43" s="59"/>
      <c r="F43" s="60"/>
      <c r="G43" s="59"/>
      <c r="H43" s="41">
        <f t="shared" si="3"/>
        <v>0</v>
      </c>
      <c r="I43" s="41">
        <f t="shared" si="4"/>
        <v>0</v>
      </c>
      <c r="J43" s="41">
        <f t="shared" si="5"/>
        <v>0</v>
      </c>
      <c r="K43" s="56"/>
      <c r="L43" s="43"/>
      <c r="M43" s="46"/>
      <c r="N43" s="45"/>
      <c r="O43" s="46"/>
      <c r="P43" s="45"/>
      <c r="Q43" s="46"/>
      <c r="R43" s="47"/>
      <c r="S43" s="46"/>
      <c r="T43" s="46"/>
      <c r="U43" s="46"/>
      <c r="V43" s="46"/>
      <c r="W43" s="48"/>
    </row>
    <row r="44" spans="2:23" hidden="1" x14ac:dyDescent="0.55000000000000004">
      <c r="B44" s="58"/>
      <c r="C44" s="58"/>
      <c r="D44" s="59"/>
      <c r="E44" s="59"/>
      <c r="F44" s="60"/>
      <c r="G44" s="59"/>
      <c r="H44" s="41">
        <f t="shared" si="3"/>
        <v>0</v>
      </c>
      <c r="I44" s="41">
        <f t="shared" si="4"/>
        <v>0</v>
      </c>
      <c r="J44" s="41">
        <f t="shared" si="5"/>
        <v>0</v>
      </c>
      <c r="K44" s="56"/>
      <c r="L44" s="43"/>
      <c r="M44" s="46"/>
      <c r="N44" s="45"/>
      <c r="O44" s="46"/>
      <c r="P44" s="45"/>
      <c r="Q44" s="46"/>
      <c r="R44" s="47"/>
      <c r="S44" s="46"/>
      <c r="T44" s="46"/>
      <c r="U44" s="46"/>
      <c r="V44" s="46"/>
      <c r="W44" s="48"/>
    </row>
    <row r="45" spans="2:23" hidden="1" x14ac:dyDescent="0.55000000000000004">
      <c r="B45" s="58"/>
      <c r="C45" s="58"/>
      <c r="D45" s="59"/>
      <c r="E45" s="59"/>
      <c r="F45" s="60"/>
      <c r="G45" s="59"/>
      <c r="H45" s="41">
        <f t="shared" si="3"/>
        <v>0</v>
      </c>
      <c r="I45" s="41">
        <f t="shared" si="4"/>
        <v>0</v>
      </c>
      <c r="J45" s="41">
        <f t="shared" si="5"/>
        <v>0</v>
      </c>
      <c r="K45" s="56"/>
      <c r="L45" s="43"/>
      <c r="M45" s="46"/>
      <c r="N45" s="45"/>
      <c r="O45" s="46"/>
      <c r="P45" s="45"/>
      <c r="Q45" s="46"/>
      <c r="R45" s="47"/>
      <c r="S45" s="46"/>
      <c r="T45" s="46"/>
      <c r="U45" s="46"/>
      <c r="V45" s="46"/>
      <c r="W45" s="48"/>
    </row>
    <row r="46" spans="2:23" hidden="1" x14ac:dyDescent="0.55000000000000004">
      <c r="B46" s="58"/>
      <c r="C46" s="58"/>
      <c r="D46" s="59"/>
      <c r="E46" s="59"/>
      <c r="F46" s="60"/>
      <c r="G46" s="59"/>
      <c r="H46" s="41">
        <f t="shared" si="3"/>
        <v>0</v>
      </c>
      <c r="I46" s="41">
        <f t="shared" si="4"/>
        <v>0</v>
      </c>
      <c r="J46" s="41">
        <f t="shared" si="5"/>
        <v>0</v>
      </c>
      <c r="K46" s="56"/>
      <c r="L46" s="43"/>
      <c r="M46" s="46"/>
      <c r="N46" s="45"/>
      <c r="O46" s="46"/>
      <c r="P46" s="45"/>
      <c r="Q46" s="46"/>
      <c r="R46" s="47"/>
      <c r="S46" s="46"/>
      <c r="T46" s="46"/>
      <c r="U46" s="46"/>
      <c r="V46" s="46"/>
      <c r="W46" s="48"/>
    </row>
    <row r="47" spans="2:23" hidden="1" x14ac:dyDescent="0.55000000000000004">
      <c r="B47" s="58"/>
      <c r="C47" s="58"/>
      <c r="D47" s="59"/>
      <c r="E47" s="59"/>
      <c r="F47" s="60"/>
      <c r="G47" s="59"/>
      <c r="H47" s="41">
        <f t="shared" si="3"/>
        <v>0</v>
      </c>
      <c r="I47" s="41">
        <f t="shared" si="4"/>
        <v>0</v>
      </c>
      <c r="J47" s="41">
        <f t="shared" si="5"/>
        <v>0</v>
      </c>
      <c r="K47" s="56"/>
      <c r="L47" s="43"/>
      <c r="M47" s="46"/>
      <c r="N47" s="45"/>
      <c r="O47" s="46"/>
      <c r="P47" s="45"/>
      <c r="Q47" s="46"/>
      <c r="R47" s="47"/>
      <c r="S47" s="46"/>
      <c r="T47" s="46"/>
      <c r="U47" s="46"/>
      <c r="V47" s="46"/>
      <c r="W47" s="48"/>
    </row>
    <row r="48" spans="2:23" hidden="1" x14ac:dyDescent="0.55000000000000004">
      <c r="B48" s="58"/>
      <c r="C48" s="58"/>
      <c r="D48" s="59"/>
      <c r="E48" s="59"/>
      <c r="F48" s="60"/>
      <c r="G48" s="59"/>
      <c r="H48" s="41">
        <f t="shared" si="3"/>
        <v>0</v>
      </c>
      <c r="I48" s="41">
        <f t="shared" si="4"/>
        <v>0</v>
      </c>
      <c r="J48" s="41">
        <f t="shared" si="5"/>
        <v>0</v>
      </c>
      <c r="K48" s="56"/>
      <c r="L48" s="43"/>
      <c r="M48" s="46"/>
      <c r="N48" s="45"/>
      <c r="O48" s="46"/>
      <c r="P48" s="45"/>
      <c r="Q48" s="46"/>
      <c r="R48" s="47"/>
      <c r="S48" s="46"/>
      <c r="T48" s="46"/>
      <c r="U48" s="46"/>
      <c r="V48" s="46"/>
      <c r="W48" s="48"/>
    </row>
    <row r="49" spans="2:23" hidden="1" x14ac:dyDescent="0.55000000000000004">
      <c r="B49" s="58"/>
      <c r="C49" s="58"/>
      <c r="D49" s="59"/>
      <c r="E49" s="59"/>
      <c r="F49" s="60"/>
      <c r="G49" s="59"/>
      <c r="H49" s="41">
        <f t="shared" si="3"/>
        <v>0</v>
      </c>
      <c r="I49" s="41">
        <f t="shared" si="4"/>
        <v>0</v>
      </c>
      <c r="J49" s="41">
        <f t="shared" si="5"/>
        <v>0</v>
      </c>
      <c r="K49" s="56"/>
      <c r="L49" s="43"/>
      <c r="M49" s="46"/>
      <c r="N49" s="45"/>
      <c r="O49" s="46"/>
      <c r="P49" s="45"/>
      <c r="Q49" s="46"/>
      <c r="R49" s="47"/>
      <c r="S49" s="46"/>
      <c r="T49" s="46"/>
      <c r="U49" s="46"/>
      <c r="V49" s="46"/>
      <c r="W49" s="48"/>
    </row>
    <row r="50" spans="2:23" hidden="1" x14ac:dyDescent="0.55000000000000004">
      <c r="B50" s="58"/>
      <c r="C50" s="58"/>
      <c r="D50" s="59"/>
      <c r="E50" s="59"/>
      <c r="F50" s="60"/>
      <c r="G50" s="59"/>
      <c r="H50" s="41">
        <f t="shared" si="3"/>
        <v>0</v>
      </c>
      <c r="I50" s="41">
        <f t="shared" si="4"/>
        <v>0</v>
      </c>
      <c r="J50" s="41">
        <f t="shared" si="5"/>
        <v>0</v>
      </c>
      <c r="K50" s="56"/>
      <c r="L50" s="43"/>
      <c r="M50" s="46"/>
      <c r="N50" s="45"/>
      <c r="O50" s="46"/>
      <c r="P50" s="45"/>
      <c r="Q50" s="46"/>
      <c r="R50" s="47"/>
      <c r="S50" s="46"/>
      <c r="T50" s="46"/>
      <c r="U50" s="46"/>
      <c r="V50" s="46"/>
      <c r="W50" s="48"/>
    </row>
    <row r="51" spans="2:23" hidden="1" x14ac:dyDescent="0.55000000000000004">
      <c r="B51" s="58"/>
      <c r="C51" s="58"/>
      <c r="D51" s="59"/>
      <c r="E51" s="59"/>
      <c r="F51" s="60"/>
      <c r="G51" s="59"/>
      <c r="H51" s="41">
        <f t="shared" si="3"/>
        <v>0</v>
      </c>
      <c r="I51" s="41">
        <f t="shared" si="4"/>
        <v>0</v>
      </c>
      <c r="J51" s="41">
        <f t="shared" si="5"/>
        <v>0</v>
      </c>
      <c r="K51" s="56"/>
      <c r="L51" s="43"/>
      <c r="M51" s="46"/>
      <c r="N51" s="45"/>
      <c r="O51" s="46"/>
      <c r="P51" s="45"/>
      <c r="Q51" s="46"/>
      <c r="R51" s="47"/>
      <c r="S51" s="46"/>
      <c r="T51" s="46"/>
      <c r="U51" s="46"/>
      <c r="V51" s="46"/>
      <c r="W51" s="48"/>
    </row>
    <row r="52" spans="2:23" hidden="1" x14ac:dyDescent="0.55000000000000004">
      <c r="B52" s="58"/>
      <c r="C52" s="58"/>
      <c r="D52" s="59"/>
      <c r="E52" s="59"/>
      <c r="F52" s="60"/>
      <c r="G52" s="59"/>
      <c r="H52" s="41">
        <f t="shared" si="3"/>
        <v>0</v>
      </c>
      <c r="I52" s="41">
        <f t="shared" si="4"/>
        <v>0</v>
      </c>
      <c r="J52" s="41">
        <f t="shared" si="5"/>
        <v>0</v>
      </c>
      <c r="K52" s="56"/>
      <c r="L52" s="43"/>
      <c r="M52" s="46"/>
      <c r="N52" s="45"/>
      <c r="O52" s="46"/>
      <c r="P52" s="45"/>
      <c r="Q52" s="46"/>
      <c r="R52" s="47"/>
      <c r="S52" s="46"/>
      <c r="T52" s="46"/>
      <c r="U52" s="46"/>
      <c r="V52" s="46"/>
      <c r="W52" s="48"/>
    </row>
    <row r="53" spans="2:23" hidden="1" x14ac:dyDescent="0.55000000000000004">
      <c r="B53" s="61" t="s">
        <v>60</v>
      </c>
      <c r="C53" s="62"/>
      <c r="D53" s="62"/>
      <c r="E53" s="62"/>
      <c r="F53" s="62"/>
      <c r="G53" s="54">
        <f>SUM(G38:G52)</f>
        <v>0</v>
      </c>
      <c r="H53" s="54">
        <f t="shared" ref="H53:J53" si="6">SUM(H38:H52)</f>
        <v>0</v>
      </c>
      <c r="I53" s="54">
        <f t="shared" si="6"/>
        <v>0</v>
      </c>
      <c r="J53" s="54">
        <f t="shared" si="6"/>
        <v>0</v>
      </c>
      <c r="K53" s="151"/>
      <c r="L53" s="152"/>
      <c r="M53" s="152"/>
      <c r="N53" s="152"/>
      <c r="O53" s="152"/>
      <c r="P53" s="152"/>
      <c r="Q53" s="152"/>
      <c r="R53" s="152"/>
      <c r="S53" s="152"/>
      <c r="T53" s="152"/>
      <c r="U53" s="152"/>
      <c r="V53" s="152"/>
      <c r="W53" s="153"/>
    </row>
    <row r="54" spans="2:23" hidden="1" x14ac:dyDescent="0.55000000000000004">
      <c r="B54" s="28" t="s">
        <v>61</v>
      </c>
      <c r="C54" s="195" t="s">
        <v>77</v>
      </c>
      <c r="D54" s="195"/>
      <c r="E54" s="195"/>
      <c r="H54" s="32"/>
      <c r="I54" s="32"/>
      <c r="J54" s="32"/>
      <c r="M54" s="34"/>
      <c r="O54" s="34"/>
      <c r="Q54" s="34"/>
      <c r="S54" s="34"/>
      <c r="T54" s="34"/>
      <c r="U54" s="34"/>
      <c r="V54" s="34"/>
    </row>
    <row r="55" spans="2:23" hidden="1" x14ac:dyDescent="0.55000000000000004">
      <c r="B55" s="28"/>
      <c r="C55" s="63"/>
      <c r="D55" s="63"/>
      <c r="E55" s="63"/>
      <c r="H55" s="32"/>
      <c r="I55" s="32"/>
      <c r="J55" s="32"/>
      <c r="M55" s="34"/>
      <c r="O55" s="34"/>
      <c r="Q55" s="34"/>
      <c r="S55" s="34"/>
      <c r="T55" s="34"/>
      <c r="U55" s="34"/>
      <c r="V55" s="34"/>
    </row>
    <row r="56" spans="2:23" hidden="1" x14ac:dyDescent="0.55000000000000004">
      <c r="B56" s="23" t="s">
        <v>78</v>
      </c>
      <c r="C56" s="63"/>
      <c r="D56" s="63"/>
      <c r="E56" s="63"/>
      <c r="H56" s="32"/>
      <c r="I56" s="32"/>
      <c r="J56" s="32"/>
      <c r="M56" s="34"/>
      <c r="O56" s="34"/>
      <c r="Q56" s="34"/>
      <c r="S56" s="34"/>
      <c r="T56" s="34"/>
      <c r="U56" s="34"/>
      <c r="V56" s="34"/>
    </row>
    <row r="57" spans="2:23" hidden="1" x14ac:dyDescent="0.55000000000000004">
      <c r="H57" s="32"/>
      <c r="I57" s="32"/>
      <c r="J57" s="32"/>
      <c r="M57" s="34"/>
      <c r="O57" s="34"/>
      <c r="Q57" s="34"/>
      <c r="S57" s="194" t="s">
        <v>111</v>
      </c>
      <c r="T57" s="194"/>
      <c r="U57" s="34"/>
      <c r="V57" s="34"/>
      <c r="W57" s="28" t="s">
        <v>3</v>
      </c>
    </row>
    <row r="58" spans="2:23" hidden="1" x14ac:dyDescent="0.55000000000000004">
      <c r="B58" s="154" t="s">
        <v>79</v>
      </c>
      <c r="C58" s="156"/>
      <c r="D58" s="154" t="s">
        <v>44</v>
      </c>
      <c r="E58" s="155"/>
      <c r="F58" s="155"/>
      <c r="G58" s="156"/>
      <c r="H58" s="143" t="s">
        <v>46</v>
      </c>
      <c r="I58" s="143" t="s">
        <v>47</v>
      </c>
      <c r="J58" s="143"/>
      <c r="K58" s="141" t="s">
        <v>48</v>
      </c>
      <c r="L58" s="141"/>
      <c r="M58" s="141"/>
      <c r="N58" s="141"/>
      <c r="O58" s="141"/>
      <c r="P58" s="141"/>
      <c r="Q58" s="141"/>
      <c r="R58" s="141"/>
      <c r="S58" s="141"/>
      <c r="T58" s="141"/>
      <c r="U58" s="141"/>
      <c r="V58" s="141"/>
      <c r="W58" s="141"/>
    </row>
    <row r="59" spans="2:23" hidden="1" x14ac:dyDescent="0.55000000000000004">
      <c r="B59" s="157"/>
      <c r="C59" s="159"/>
      <c r="D59" s="157"/>
      <c r="E59" s="158"/>
      <c r="F59" s="158"/>
      <c r="G59" s="159"/>
      <c r="H59" s="143"/>
      <c r="I59" s="39" t="s">
        <v>80</v>
      </c>
      <c r="J59" s="39" t="s">
        <v>50</v>
      </c>
      <c r="K59" s="141"/>
      <c r="L59" s="141"/>
      <c r="M59" s="141"/>
      <c r="N59" s="141"/>
      <c r="O59" s="141"/>
      <c r="P59" s="141"/>
      <c r="Q59" s="141"/>
      <c r="R59" s="141"/>
      <c r="S59" s="141"/>
      <c r="T59" s="141"/>
      <c r="U59" s="141"/>
      <c r="V59" s="141"/>
      <c r="W59" s="141"/>
    </row>
    <row r="60" spans="2:23" hidden="1" x14ac:dyDescent="0.55000000000000004">
      <c r="B60" s="161"/>
      <c r="C60" s="162"/>
      <c r="D60" s="165"/>
      <c r="E60" s="166"/>
      <c r="F60" s="166"/>
      <c r="G60" s="167"/>
      <c r="H60" s="147">
        <f>SUM(S60:S64)</f>
        <v>0</v>
      </c>
      <c r="I60" s="147">
        <f>SUM(S60:S64)-SUM(V60:V64)</f>
        <v>0</v>
      </c>
      <c r="J60" s="147">
        <f>H60-I60</f>
        <v>0</v>
      </c>
      <c r="K60" s="42"/>
      <c r="L60" s="43"/>
      <c r="M60" s="44"/>
      <c r="N60" s="45" t="s">
        <v>51</v>
      </c>
      <c r="O60" s="44"/>
      <c r="P60" s="45" t="s">
        <v>52</v>
      </c>
      <c r="Q60" s="46"/>
      <c r="R60" s="47" t="s">
        <v>53</v>
      </c>
      <c r="S60" s="46">
        <f>PRODUCT(M60,O60,Q60)</f>
        <v>0</v>
      </c>
      <c r="T60" s="46" t="s">
        <v>54</v>
      </c>
      <c r="U60" s="46" t="s">
        <v>55</v>
      </c>
      <c r="V60" s="44"/>
      <c r="W60" s="48" t="s">
        <v>56</v>
      </c>
    </row>
    <row r="61" spans="2:23" hidden="1" x14ac:dyDescent="0.55000000000000004">
      <c r="B61" s="163"/>
      <c r="C61" s="164"/>
      <c r="D61" s="168"/>
      <c r="E61" s="169"/>
      <c r="F61" s="169"/>
      <c r="G61" s="170"/>
      <c r="H61" s="147"/>
      <c r="I61" s="147"/>
      <c r="J61" s="147"/>
      <c r="K61" s="49"/>
      <c r="M61" s="50"/>
      <c r="N61" s="23" t="s">
        <v>51</v>
      </c>
      <c r="O61" s="50"/>
      <c r="P61" s="23" t="s">
        <v>52</v>
      </c>
      <c r="Q61" s="34"/>
      <c r="R61" s="51" t="s">
        <v>53</v>
      </c>
      <c r="S61" s="34">
        <f t="shared" ref="S61:S64" si="7">PRODUCT(M61,O61,Q61)</f>
        <v>0</v>
      </c>
      <c r="T61" s="34" t="s">
        <v>54</v>
      </c>
      <c r="U61" s="34" t="s">
        <v>55</v>
      </c>
      <c r="V61" s="50"/>
      <c r="W61" s="52" t="s">
        <v>56</v>
      </c>
    </row>
    <row r="62" spans="2:23" hidden="1" x14ac:dyDescent="0.55000000000000004">
      <c r="B62" s="163"/>
      <c r="C62" s="164"/>
      <c r="D62" s="168"/>
      <c r="E62" s="169"/>
      <c r="F62" s="169"/>
      <c r="G62" s="170"/>
      <c r="H62" s="147"/>
      <c r="I62" s="147"/>
      <c r="J62" s="147"/>
      <c r="K62" s="49"/>
      <c r="M62" s="50"/>
      <c r="N62" s="23" t="s">
        <v>51</v>
      </c>
      <c r="O62" s="50"/>
      <c r="P62" s="23" t="s">
        <v>52</v>
      </c>
      <c r="Q62" s="34"/>
      <c r="R62" s="51" t="s">
        <v>53</v>
      </c>
      <c r="S62" s="34">
        <f t="shared" si="7"/>
        <v>0</v>
      </c>
      <c r="T62" s="34" t="s">
        <v>54</v>
      </c>
      <c r="U62" s="34" t="s">
        <v>55</v>
      </c>
      <c r="V62" s="50"/>
      <c r="W62" s="52" t="s">
        <v>56</v>
      </c>
    </row>
    <row r="63" spans="2:23" hidden="1" x14ac:dyDescent="0.55000000000000004">
      <c r="B63" s="163"/>
      <c r="C63" s="164"/>
      <c r="D63" s="168"/>
      <c r="E63" s="169"/>
      <c r="F63" s="169"/>
      <c r="G63" s="170"/>
      <c r="H63" s="147"/>
      <c r="I63" s="147"/>
      <c r="J63" s="147"/>
      <c r="K63" s="49"/>
      <c r="M63" s="50"/>
      <c r="N63" s="23" t="s">
        <v>51</v>
      </c>
      <c r="O63" s="50"/>
      <c r="P63" s="23" t="s">
        <v>52</v>
      </c>
      <c r="Q63" s="34"/>
      <c r="R63" s="51" t="s">
        <v>53</v>
      </c>
      <c r="S63" s="34">
        <f t="shared" si="7"/>
        <v>0</v>
      </c>
      <c r="T63" s="34" t="s">
        <v>54</v>
      </c>
      <c r="U63" s="34" t="s">
        <v>55</v>
      </c>
      <c r="V63" s="50"/>
      <c r="W63" s="52" t="s">
        <v>56</v>
      </c>
    </row>
    <row r="64" spans="2:23" hidden="1" x14ac:dyDescent="0.55000000000000004">
      <c r="B64" s="163"/>
      <c r="C64" s="164"/>
      <c r="D64" s="171"/>
      <c r="E64" s="172"/>
      <c r="F64" s="172"/>
      <c r="G64" s="173"/>
      <c r="H64" s="147"/>
      <c r="I64" s="147"/>
      <c r="J64" s="147"/>
      <c r="K64" s="49"/>
      <c r="M64" s="50"/>
      <c r="N64" s="23" t="s">
        <v>51</v>
      </c>
      <c r="O64" s="50"/>
      <c r="P64" s="23" t="s">
        <v>52</v>
      </c>
      <c r="Q64" s="34"/>
      <c r="R64" s="51" t="s">
        <v>53</v>
      </c>
      <c r="S64" s="34">
        <f t="shared" si="7"/>
        <v>0</v>
      </c>
      <c r="T64" s="34" t="s">
        <v>54</v>
      </c>
      <c r="U64" s="34" t="s">
        <v>55</v>
      </c>
      <c r="V64" s="50"/>
      <c r="W64" s="52" t="s">
        <v>56</v>
      </c>
    </row>
    <row r="65" spans="2:23" hidden="1" x14ac:dyDescent="0.55000000000000004">
      <c r="B65" s="141" t="s">
        <v>60</v>
      </c>
      <c r="C65" s="141"/>
      <c r="D65" s="152"/>
      <c r="E65" s="152"/>
      <c r="F65" s="152"/>
      <c r="G65" s="153"/>
      <c r="H65" s="54">
        <f>SUM(H60)</f>
        <v>0</v>
      </c>
      <c r="I65" s="54">
        <f t="shared" ref="I65:J65" si="8">SUM(I60)</f>
        <v>0</v>
      </c>
      <c r="J65" s="54">
        <f t="shared" si="8"/>
        <v>0</v>
      </c>
      <c r="K65" s="151"/>
      <c r="L65" s="152"/>
      <c r="M65" s="152"/>
      <c r="N65" s="152"/>
      <c r="O65" s="152"/>
      <c r="P65" s="152"/>
      <c r="Q65" s="152"/>
      <c r="R65" s="152"/>
      <c r="S65" s="152"/>
      <c r="T65" s="152"/>
      <c r="U65" s="152"/>
      <c r="V65" s="152"/>
      <c r="W65" s="153"/>
    </row>
    <row r="66" spans="2:23" hidden="1" x14ac:dyDescent="0.55000000000000004">
      <c r="B66" s="28" t="s">
        <v>61</v>
      </c>
      <c r="C66" s="23" t="s">
        <v>81</v>
      </c>
      <c r="H66" s="23"/>
      <c r="I66" s="32"/>
      <c r="J66" s="32"/>
      <c r="K66" s="32"/>
      <c r="M66" s="33"/>
      <c r="N66" s="34"/>
      <c r="O66" s="23"/>
      <c r="P66" s="34"/>
      <c r="Q66" s="23"/>
      <c r="R66" s="34"/>
      <c r="S66" s="23"/>
      <c r="T66" s="34"/>
      <c r="U66" s="34"/>
      <c r="V66" s="34"/>
      <c r="W66" s="34"/>
    </row>
    <row r="67" spans="2:23" hidden="1" x14ac:dyDescent="0.55000000000000004">
      <c r="B67" s="55" t="s">
        <v>63</v>
      </c>
      <c r="C67" s="23" t="s">
        <v>4</v>
      </c>
      <c r="H67" s="23"/>
      <c r="I67" s="32"/>
      <c r="J67" s="32"/>
      <c r="K67" s="32"/>
      <c r="M67" s="33"/>
      <c r="N67" s="34"/>
      <c r="O67" s="23"/>
      <c r="P67" s="34"/>
      <c r="Q67" s="23"/>
      <c r="R67" s="34"/>
      <c r="S67" s="23"/>
      <c r="T67" s="34"/>
      <c r="U67" s="34"/>
      <c r="V67" s="34"/>
      <c r="W67" s="34"/>
    </row>
    <row r="68" spans="2:23" hidden="1" x14ac:dyDescent="0.55000000000000004">
      <c r="B68" s="55"/>
      <c r="H68" s="23"/>
      <c r="I68" s="32"/>
      <c r="J68" s="32"/>
      <c r="K68" s="32"/>
      <c r="M68" s="33"/>
      <c r="N68" s="34"/>
      <c r="O68" s="23"/>
      <c r="P68" s="34"/>
      <c r="Q68" s="23"/>
      <c r="R68" s="34"/>
      <c r="S68" s="23"/>
      <c r="T68" s="34"/>
      <c r="U68" s="34"/>
      <c r="V68" s="34"/>
      <c r="W68" s="34"/>
    </row>
    <row r="69" spans="2:23" hidden="1" x14ac:dyDescent="0.55000000000000004">
      <c r="B69" s="28"/>
      <c r="C69" s="63"/>
      <c r="D69" s="63"/>
      <c r="E69" s="63"/>
      <c r="H69" s="32"/>
      <c r="I69" s="32"/>
      <c r="J69" s="32"/>
      <c r="M69" s="34"/>
      <c r="O69" s="34"/>
      <c r="Q69" s="34"/>
      <c r="S69" s="34"/>
      <c r="T69" s="34"/>
      <c r="U69" s="34"/>
      <c r="V69" s="34"/>
    </row>
    <row r="70" spans="2:23" hidden="1" x14ac:dyDescent="0.55000000000000004">
      <c r="B70" s="55"/>
      <c r="H70" s="32"/>
      <c r="I70" s="32"/>
      <c r="J70" s="32"/>
      <c r="M70" s="34"/>
      <c r="O70" s="34"/>
      <c r="Q70" s="34"/>
      <c r="S70" s="34"/>
      <c r="T70" s="34"/>
      <c r="U70" s="34"/>
      <c r="V70" s="34"/>
    </row>
    <row r="71" spans="2:23" hidden="1" x14ac:dyDescent="0.55000000000000004">
      <c r="H71" s="32"/>
      <c r="I71" s="32"/>
      <c r="J71" s="32"/>
      <c r="M71" s="34"/>
      <c r="O71" s="34"/>
      <c r="Q71" s="34"/>
      <c r="S71" s="34"/>
      <c r="T71" s="34"/>
      <c r="U71" s="34"/>
      <c r="V71" s="34"/>
    </row>
    <row r="72" spans="2:23" hidden="1" x14ac:dyDescent="0.55000000000000004">
      <c r="H72" s="32"/>
      <c r="I72" s="32"/>
      <c r="J72" s="32"/>
      <c r="M72" s="34"/>
      <c r="O72" s="34"/>
      <c r="Q72" s="34"/>
      <c r="S72" s="34"/>
      <c r="T72" s="34"/>
      <c r="U72" s="34"/>
      <c r="V72" s="34"/>
    </row>
    <row r="73" spans="2:23" hidden="1" x14ac:dyDescent="0.55000000000000004">
      <c r="B73" s="23" t="s">
        <v>82</v>
      </c>
      <c r="H73" s="23"/>
      <c r="I73" s="32"/>
      <c r="J73" s="32"/>
      <c r="K73" s="32"/>
      <c r="M73" s="33"/>
      <c r="N73" s="34"/>
      <c r="O73" s="23"/>
      <c r="P73" s="34"/>
      <c r="Q73" s="23"/>
      <c r="R73" s="34"/>
      <c r="S73" s="23"/>
      <c r="T73" s="34"/>
      <c r="U73" s="34"/>
      <c r="V73" s="34"/>
      <c r="W73" s="34"/>
    </row>
    <row r="74" spans="2:23" hidden="1" x14ac:dyDescent="0.55000000000000004">
      <c r="B74" s="23" t="s">
        <v>83</v>
      </c>
      <c r="H74" s="23"/>
      <c r="I74" s="32"/>
      <c r="J74" s="32"/>
      <c r="K74" s="32"/>
      <c r="M74" s="33"/>
      <c r="N74" s="34"/>
      <c r="O74" s="23"/>
      <c r="P74" s="34"/>
      <c r="Q74" s="23"/>
      <c r="R74" s="34"/>
      <c r="S74" s="23"/>
      <c r="T74" s="34"/>
      <c r="U74" s="34"/>
      <c r="V74" s="34"/>
      <c r="W74" s="34"/>
    </row>
    <row r="75" spans="2:23" hidden="1" x14ac:dyDescent="0.55000000000000004">
      <c r="H75" s="23"/>
      <c r="I75" s="32"/>
      <c r="J75" s="32"/>
      <c r="K75" s="32"/>
      <c r="M75" s="33"/>
      <c r="N75" s="34"/>
      <c r="O75" s="23"/>
      <c r="P75" s="34"/>
      <c r="Q75" s="23"/>
      <c r="R75" s="34"/>
      <c r="S75" s="160" t="s">
        <v>111</v>
      </c>
      <c r="T75" s="160"/>
      <c r="U75" s="34"/>
      <c r="V75" s="34"/>
      <c r="W75" s="34"/>
    </row>
    <row r="76" spans="2:23" hidden="1" x14ac:dyDescent="0.55000000000000004">
      <c r="B76" s="154" t="s">
        <v>44</v>
      </c>
      <c r="C76" s="155"/>
      <c r="D76" s="155"/>
      <c r="E76" s="155"/>
      <c r="F76" s="155"/>
      <c r="G76" s="156"/>
      <c r="H76" s="143" t="s">
        <v>46</v>
      </c>
      <c r="I76" s="143" t="s">
        <v>47</v>
      </c>
      <c r="J76" s="143"/>
      <c r="K76" s="141" t="s">
        <v>48</v>
      </c>
      <c r="L76" s="141"/>
      <c r="M76" s="141"/>
      <c r="N76" s="141"/>
      <c r="O76" s="141"/>
      <c r="P76" s="141"/>
      <c r="Q76" s="141"/>
      <c r="R76" s="141"/>
      <c r="S76" s="141"/>
      <c r="T76" s="141"/>
      <c r="U76" s="141"/>
      <c r="V76" s="141"/>
      <c r="W76" s="141"/>
    </row>
    <row r="77" spans="2:23" hidden="1" x14ac:dyDescent="0.55000000000000004">
      <c r="B77" s="157"/>
      <c r="C77" s="158"/>
      <c r="D77" s="158"/>
      <c r="E77" s="158"/>
      <c r="F77" s="158"/>
      <c r="G77" s="159"/>
      <c r="H77" s="143"/>
      <c r="I77" s="39" t="s">
        <v>49</v>
      </c>
      <c r="J77" s="39" t="s">
        <v>50</v>
      </c>
      <c r="K77" s="141"/>
      <c r="L77" s="141"/>
      <c r="M77" s="141"/>
      <c r="N77" s="141"/>
      <c r="O77" s="141"/>
      <c r="P77" s="141"/>
      <c r="Q77" s="141"/>
      <c r="R77" s="141"/>
      <c r="S77" s="141"/>
      <c r="T77" s="141"/>
      <c r="U77" s="141"/>
      <c r="V77" s="141"/>
      <c r="W77" s="141"/>
    </row>
    <row r="78" spans="2:23" hidden="1" x14ac:dyDescent="0.55000000000000004">
      <c r="B78" s="165"/>
      <c r="C78" s="166"/>
      <c r="D78" s="166"/>
      <c r="E78" s="166"/>
      <c r="F78" s="166"/>
      <c r="G78" s="167"/>
      <c r="H78" s="147">
        <f>SUM(S78:S82)</f>
        <v>0</v>
      </c>
      <c r="I78" s="147">
        <f>MINA(SUM(S78:S82)-SUM(V78:V82),15000000)</f>
        <v>0</v>
      </c>
      <c r="J78" s="147">
        <f>H78-I78</f>
        <v>0</v>
      </c>
      <c r="K78" s="42"/>
      <c r="L78" s="43"/>
      <c r="M78" s="44"/>
      <c r="N78" s="45" t="s">
        <v>51</v>
      </c>
      <c r="O78" s="44"/>
      <c r="P78" s="45" t="s">
        <v>52</v>
      </c>
      <c r="Q78" s="46"/>
      <c r="R78" s="47" t="s">
        <v>53</v>
      </c>
      <c r="S78" s="46">
        <f>PRODUCT(M78,O78,Q78)</f>
        <v>0</v>
      </c>
      <c r="T78" s="46" t="s">
        <v>54</v>
      </c>
      <c r="U78" s="46" t="s">
        <v>55</v>
      </c>
      <c r="V78" s="44"/>
      <c r="W78" s="48" t="s">
        <v>56</v>
      </c>
    </row>
    <row r="79" spans="2:23" hidden="1" x14ac:dyDescent="0.55000000000000004">
      <c r="B79" s="168"/>
      <c r="C79" s="169"/>
      <c r="D79" s="169"/>
      <c r="E79" s="169"/>
      <c r="F79" s="169"/>
      <c r="G79" s="170"/>
      <c r="H79" s="147"/>
      <c r="I79" s="147"/>
      <c r="J79" s="147"/>
      <c r="K79" s="49"/>
      <c r="M79" s="50"/>
      <c r="N79" s="23" t="s">
        <v>51</v>
      </c>
      <c r="O79" s="50"/>
      <c r="P79" s="23" t="s">
        <v>52</v>
      </c>
      <c r="Q79" s="34"/>
      <c r="R79" s="51" t="s">
        <v>53</v>
      </c>
      <c r="S79" s="34">
        <f t="shared" ref="S79:S82" si="9">PRODUCT(M79,O79,Q79)</f>
        <v>0</v>
      </c>
      <c r="T79" s="34" t="s">
        <v>54</v>
      </c>
      <c r="U79" s="34" t="s">
        <v>55</v>
      </c>
      <c r="V79" s="50"/>
      <c r="W79" s="52" t="s">
        <v>56</v>
      </c>
    </row>
    <row r="80" spans="2:23" hidden="1" x14ac:dyDescent="0.55000000000000004">
      <c r="B80" s="168"/>
      <c r="C80" s="169"/>
      <c r="D80" s="169"/>
      <c r="E80" s="169"/>
      <c r="F80" s="169"/>
      <c r="G80" s="170"/>
      <c r="H80" s="147"/>
      <c r="I80" s="147"/>
      <c r="J80" s="147"/>
      <c r="K80" s="49"/>
      <c r="M80" s="50"/>
      <c r="N80" s="23" t="s">
        <v>51</v>
      </c>
      <c r="O80" s="50"/>
      <c r="P80" s="23" t="s">
        <v>52</v>
      </c>
      <c r="Q80" s="34"/>
      <c r="R80" s="51" t="s">
        <v>53</v>
      </c>
      <c r="S80" s="34">
        <f t="shared" si="9"/>
        <v>0</v>
      </c>
      <c r="T80" s="34" t="s">
        <v>54</v>
      </c>
      <c r="U80" s="34" t="s">
        <v>55</v>
      </c>
      <c r="V80" s="50"/>
      <c r="W80" s="52" t="s">
        <v>56</v>
      </c>
    </row>
    <row r="81" spans="2:23" hidden="1" x14ac:dyDescent="0.55000000000000004">
      <c r="B81" s="168"/>
      <c r="C81" s="169"/>
      <c r="D81" s="169"/>
      <c r="E81" s="169"/>
      <c r="F81" s="169"/>
      <c r="G81" s="170"/>
      <c r="H81" s="147"/>
      <c r="I81" s="147"/>
      <c r="J81" s="147"/>
      <c r="K81" s="49"/>
      <c r="M81" s="50"/>
      <c r="N81" s="23" t="s">
        <v>51</v>
      </c>
      <c r="O81" s="50"/>
      <c r="P81" s="23" t="s">
        <v>52</v>
      </c>
      <c r="Q81" s="34"/>
      <c r="R81" s="51" t="s">
        <v>53</v>
      </c>
      <c r="S81" s="34">
        <f t="shared" si="9"/>
        <v>0</v>
      </c>
      <c r="T81" s="34" t="s">
        <v>54</v>
      </c>
      <c r="U81" s="34" t="s">
        <v>55</v>
      </c>
      <c r="V81" s="50"/>
      <c r="W81" s="52" t="s">
        <v>56</v>
      </c>
    </row>
    <row r="82" spans="2:23" hidden="1" x14ac:dyDescent="0.55000000000000004">
      <c r="B82" s="171"/>
      <c r="C82" s="172"/>
      <c r="D82" s="172"/>
      <c r="E82" s="172"/>
      <c r="F82" s="172"/>
      <c r="G82" s="173"/>
      <c r="H82" s="147"/>
      <c r="I82" s="147"/>
      <c r="J82" s="147"/>
      <c r="K82" s="49"/>
      <c r="M82" s="50"/>
      <c r="N82" s="23" t="s">
        <v>51</v>
      </c>
      <c r="O82" s="50"/>
      <c r="P82" s="23" t="s">
        <v>52</v>
      </c>
      <c r="Q82" s="34"/>
      <c r="R82" s="51" t="s">
        <v>53</v>
      </c>
      <c r="S82" s="34">
        <f t="shared" si="9"/>
        <v>0</v>
      </c>
      <c r="T82" s="34" t="s">
        <v>54</v>
      </c>
      <c r="U82" s="34" t="s">
        <v>55</v>
      </c>
      <c r="V82" s="50"/>
      <c r="W82" s="52" t="s">
        <v>56</v>
      </c>
    </row>
    <row r="83" spans="2:23" hidden="1" x14ac:dyDescent="0.55000000000000004">
      <c r="B83" s="148" t="s">
        <v>60</v>
      </c>
      <c r="C83" s="149"/>
      <c r="D83" s="149"/>
      <c r="E83" s="149"/>
      <c r="F83" s="149"/>
      <c r="G83" s="150"/>
      <c r="H83" s="54">
        <f>SUM(H78:H82)</f>
        <v>0</v>
      </c>
      <c r="I83" s="54">
        <f>SUM(I78:I82)</f>
        <v>0</v>
      </c>
      <c r="J83" s="54">
        <f>SUM(J78:J82)</f>
        <v>0</v>
      </c>
      <c r="K83" s="151"/>
      <c r="L83" s="152"/>
      <c r="M83" s="152"/>
      <c r="N83" s="152"/>
      <c r="O83" s="152"/>
      <c r="P83" s="152"/>
      <c r="Q83" s="152"/>
      <c r="R83" s="152"/>
      <c r="S83" s="152"/>
      <c r="T83" s="152"/>
      <c r="U83" s="152"/>
      <c r="V83" s="152"/>
      <c r="W83" s="153"/>
    </row>
    <row r="84" spans="2:23" hidden="1" x14ac:dyDescent="0.55000000000000004">
      <c r="B84" s="28" t="s">
        <v>61</v>
      </c>
      <c r="C84" s="23" t="s">
        <v>84</v>
      </c>
      <c r="H84" s="32"/>
      <c r="I84" s="32"/>
      <c r="J84" s="32"/>
      <c r="M84" s="34"/>
      <c r="O84" s="34"/>
      <c r="Q84" s="34"/>
      <c r="S84" s="34"/>
      <c r="T84" s="34"/>
      <c r="U84" s="34"/>
      <c r="V84" s="34"/>
    </row>
    <row r="85" spans="2:23" hidden="1" x14ac:dyDescent="0.55000000000000004">
      <c r="B85" s="55" t="s">
        <v>63</v>
      </c>
      <c r="C85" s="23" t="s">
        <v>4</v>
      </c>
      <c r="H85" s="32"/>
      <c r="I85" s="32"/>
      <c r="J85" s="32"/>
      <c r="M85" s="34"/>
      <c r="O85" s="34"/>
      <c r="Q85" s="34"/>
      <c r="S85" s="34"/>
      <c r="T85" s="34"/>
      <c r="U85" s="34"/>
      <c r="V85" s="34"/>
    </row>
    <row r="86" spans="2:23" hidden="1" x14ac:dyDescent="0.55000000000000004">
      <c r="B86" s="55"/>
      <c r="H86" s="32"/>
      <c r="I86" s="32"/>
      <c r="J86" s="32"/>
      <c r="M86" s="34"/>
      <c r="O86" s="34"/>
      <c r="Q86" s="34"/>
      <c r="S86" s="34"/>
      <c r="T86" s="34"/>
      <c r="U86" s="34"/>
      <c r="V86" s="34"/>
    </row>
    <row r="87" spans="2:23" hidden="1" x14ac:dyDescent="0.55000000000000004">
      <c r="B87" s="51" t="s">
        <v>85</v>
      </c>
      <c r="H87" s="23"/>
      <c r="I87" s="32"/>
      <c r="J87" s="32"/>
      <c r="K87" s="32"/>
      <c r="M87" s="33"/>
      <c r="N87" s="34"/>
      <c r="O87" s="23"/>
      <c r="P87" s="34"/>
      <c r="Q87" s="23"/>
      <c r="R87" s="34"/>
      <c r="S87" s="23"/>
      <c r="T87" s="34"/>
      <c r="U87" s="34"/>
      <c r="V87" s="34"/>
      <c r="W87" s="34"/>
    </row>
    <row r="88" spans="2:23" hidden="1" x14ac:dyDescent="0.55000000000000004">
      <c r="B88" s="51" t="s">
        <v>86</v>
      </c>
      <c r="H88" s="23"/>
      <c r="I88" s="32"/>
      <c r="J88" s="32"/>
      <c r="K88" s="32"/>
      <c r="M88" s="33"/>
      <c r="N88" s="34"/>
      <c r="O88" s="23"/>
      <c r="P88" s="34"/>
      <c r="Q88" s="23"/>
      <c r="R88" s="34"/>
      <c r="S88" s="160" t="s">
        <v>111</v>
      </c>
      <c r="T88" s="160"/>
      <c r="U88" s="34"/>
      <c r="V88" s="34"/>
      <c r="W88" s="34"/>
    </row>
    <row r="89" spans="2:23" hidden="1" x14ac:dyDescent="0.55000000000000004">
      <c r="B89" s="154" t="s">
        <v>44</v>
      </c>
      <c r="C89" s="155"/>
      <c r="D89" s="155"/>
      <c r="E89" s="155"/>
      <c r="F89" s="155"/>
      <c r="G89" s="156"/>
      <c r="H89" s="143" t="s">
        <v>46</v>
      </c>
      <c r="I89" s="143" t="s">
        <v>47</v>
      </c>
      <c r="J89" s="143"/>
      <c r="K89" s="141" t="s">
        <v>48</v>
      </c>
      <c r="L89" s="141"/>
      <c r="M89" s="141"/>
      <c r="N89" s="141"/>
      <c r="O89" s="141"/>
      <c r="P89" s="141"/>
      <c r="Q89" s="141"/>
      <c r="R89" s="141"/>
      <c r="S89" s="141"/>
      <c r="T89" s="141"/>
      <c r="U89" s="141"/>
      <c r="V89" s="141"/>
      <c r="W89" s="141"/>
    </row>
    <row r="90" spans="2:23" hidden="1" x14ac:dyDescent="0.55000000000000004">
      <c r="B90" s="157"/>
      <c r="C90" s="158"/>
      <c r="D90" s="158"/>
      <c r="E90" s="158"/>
      <c r="F90" s="158"/>
      <c r="G90" s="159"/>
      <c r="H90" s="143"/>
      <c r="I90" s="39" t="s">
        <v>80</v>
      </c>
      <c r="J90" s="39" t="s">
        <v>50</v>
      </c>
      <c r="K90" s="141"/>
      <c r="L90" s="141"/>
      <c r="M90" s="141"/>
      <c r="N90" s="141"/>
      <c r="O90" s="141"/>
      <c r="P90" s="141"/>
      <c r="Q90" s="141"/>
      <c r="R90" s="141"/>
      <c r="S90" s="141"/>
      <c r="T90" s="141"/>
      <c r="U90" s="141"/>
      <c r="V90" s="141"/>
      <c r="W90" s="141"/>
    </row>
    <row r="91" spans="2:23" hidden="1" x14ac:dyDescent="0.55000000000000004">
      <c r="B91" s="165"/>
      <c r="C91" s="166"/>
      <c r="D91" s="166"/>
      <c r="E91" s="166"/>
      <c r="F91" s="166"/>
      <c r="G91" s="167"/>
      <c r="H91" s="147">
        <f>SUM(S91:S95)</f>
        <v>0</v>
      </c>
      <c r="I91" s="147">
        <f>MINA(SUM(S91:S95)-SUM(V91:V95),100000000)</f>
        <v>0</v>
      </c>
      <c r="J91" s="147">
        <f>H91-I91</f>
        <v>0</v>
      </c>
      <c r="K91" s="42"/>
      <c r="L91" s="43"/>
      <c r="M91" s="44"/>
      <c r="N91" s="45" t="s">
        <v>51</v>
      </c>
      <c r="O91" s="44"/>
      <c r="P91" s="45" t="s">
        <v>52</v>
      </c>
      <c r="Q91" s="46"/>
      <c r="R91" s="47" t="s">
        <v>53</v>
      </c>
      <c r="S91" s="46">
        <f>PRODUCT(M91,O91,Q91)</f>
        <v>0</v>
      </c>
      <c r="T91" s="46" t="s">
        <v>54</v>
      </c>
      <c r="U91" s="46" t="s">
        <v>55</v>
      </c>
      <c r="V91" s="44"/>
      <c r="W91" s="48" t="s">
        <v>56</v>
      </c>
    </row>
    <row r="92" spans="2:23" hidden="1" x14ac:dyDescent="0.55000000000000004">
      <c r="B92" s="168"/>
      <c r="C92" s="169"/>
      <c r="D92" s="169"/>
      <c r="E92" s="169"/>
      <c r="F92" s="169"/>
      <c r="G92" s="170"/>
      <c r="H92" s="147"/>
      <c r="I92" s="147"/>
      <c r="J92" s="147"/>
      <c r="K92" s="49"/>
      <c r="M92" s="50"/>
      <c r="N92" s="23" t="s">
        <v>51</v>
      </c>
      <c r="O92" s="50"/>
      <c r="P92" s="23" t="s">
        <v>52</v>
      </c>
      <c r="Q92" s="34"/>
      <c r="R92" s="51" t="s">
        <v>53</v>
      </c>
      <c r="S92" s="34">
        <f t="shared" ref="S92:S95" si="10">PRODUCT(M92,O92,Q92)</f>
        <v>0</v>
      </c>
      <c r="T92" s="34" t="s">
        <v>54</v>
      </c>
      <c r="U92" s="34" t="s">
        <v>55</v>
      </c>
      <c r="V92" s="50"/>
      <c r="W92" s="52" t="s">
        <v>56</v>
      </c>
    </row>
    <row r="93" spans="2:23" hidden="1" x14ac:dyDescent="0.55000000000000004">
      <c r="B93" s="168"/>
      <c r="C93" s="169"/>
      <c r="D93" s="169"/>
      <c r="E93" s="169"/>
      <c r="F93" s="169"/>
      <c r="G93" s="170"/>
      <c r="H93" s="147"/>
      <c r="I93" s="147"/>
      <c r="J93" s="147"/>
      <c r="K93" s="49"/>
      <c r="M93" s="50"/>
      <c r="N93" s="23" t="s">
        <v>51</v>
      </c>
      <c r="O93" s="50"/>
      <c r="P93" s="23" t="s">
        <v>52</v>
      </c>
      <c r="Q93" s="34"/>
      <c r="R93" s="51" t="s">
        <v>53</v>
      </c>
      <c r="S93" s="34">
        <f t="shared" si="10"/>
        <v>0</v>
      </c>
      <c r="T93" s="34" t="s">
        <v>54</v>
      </c>
      <c r="U93" s="34" t="s">
        <v>55</v>
      </c>
      <c r="V93" s="50"/>
      <c r="W93" s="52" t="s">
        <v>56</v>
      </c>
    </row>
    <row r="94" spans="2:23" hidden="1" x14ac:dyDescent="0.55000000000000004">
      <c r="B94" s="168"/>
      <c r="C94" s="169"/>
      <c r="D94" s="169"/>
      <c r="E94" s="169"/>
      <c r="F94" s="169"/>
      <c r="G94" s="170"/>
      <c r="H94" s="147"/>
      <c r="I94" s="147"/>
      <c r="J94" s="147"/>
      <c r="K94" s="49"/>
      <c r="M94" s="50"/>
      <c r="N94" s="23" t="s">
        <v>51</v>
      </c>
      <c r="O94" s="50"/>
      <c r="P94" s="23" t="s">
        <v>52</v>
      </c>
      <c r="Q94" s="34"/>
      <c r="R94" s="51" t="s">
        <v>53</v>
      </c>
      <c r="S94" s="34">
        <f t="shared" si="10"/>
        <v>0</v>
      </c>
      <c r="T94" s="34" t="s">
        <v>54</v>
      </c>
      <c r="U94" s="34" t="s">
        <v>55</v>
      </c>
      <c r="V94" s="50"/>
      <c r="W94" s="52" t="s">
        <v>56</v>
      </c>
    </row>
    <row r="95" spans="2:23" hidden="1" x14ac:dyDescent="0.55000000000000004">
      <c r="B95" s="168"/>
      <c r="C95" s="169"/>
      <c r="D95" s="169"/>
      <c r="E95" s="169"/>
      <c r="F95" s="169"/>
      <c r="G95" s="170"/>
      <c r="H95" s="174"/>
      <c r="I95" s="147"/>
      <c r="J95" s="147"/>
      <c r="K95" s="49"/>
      <c r="M95" s="50"/>
      <c r="N95" s="23" t="s">
        <v>51</v>
      </c>
      <c r="O95" s="50"/>
      <c r="P95" s="23" t="s">
        <v>52</v>
      </c>
      <c r="Q95" s="34"/>
      <c r="R95" s="51" t="s">
        <v>53</v>
      </c>
      <c r="S95" s="34">
        <f t="shared" si="10"/>
        <v>0</v>
      </c>
      <c r="T95" s="34" t="s">
        <v>54</v>
      </c>
      <c r="U95" s="34" t="s">
        <v>55</v>
      </c>
      <c r="V95" s="50"/>
      <c r="W95" s="52" t="s">
        <v>56</v>
      </c>
    </row>
    <row r="96" spans="2:23" hidden="1" x14ac:dyDescent="0.55000000000000004">
      <c r="B96" s="141" t="s">
        <v>60</v>
      </c>
      <c r="C96" s="141"/>
      <c r="D96" s="141"/>
      <c r="E96" s="141"/>
      <c r="F96" s="141"/>
      <c r="G96" s="141"/>
      <c r="H96" s="54">
        <f>SUM(H91)</f>
        <v>0</v>
      </c>
      <c r="I96" s="54">
        <f t="shared" ref="I96:J96" si="11">SUM(I91)</f>
        <v>0</v>
      </c>
      <c r="J96" s="54">
        <f t="shared" si="11"/>
        <v>0</v>
      </c>
      <c r="K96" s="151"/>
      <c r="L96" s="152"/>
      <c r="M96" s="152"/>
      <c r="N96" s="152"/>
      <c r="O96" s="152"/>
      <c r="P96" s="152"/>
      <c r="Q96" s="152"/>
      <c r="R96" s="152"/>
      <c r="S96" s="152"/>
      <c r="T96" s="152"/>
      <c r="U96" s="152"/>
      <c r="V96" s="152"/>
      <c r="W96" s="153"/>
    </row>
    <row r="97" spans="2:23" hidden="1" x14ac:dyDescent="0.55000000000000004">
      <c r="B97" s="28" t="s">
        <v>61</v>
      </c>
      <c r="C97" s="23" t="s">
        <v>87</v>
      </c>
      <c r="H97" s="23"/>
      <c r="I97" s="32"/>
      <c r="J97" s="32"/>
      <c r="K97" s="32"/>
      <c r="M97" s="33"/>
      <c r="N97" s="34"/>
      <c r="O97" s="23"/>
      <c r="P97" s="34"/>
      <c r="Q97" s="23"/>
      <c r="R97" s="34"/>
      <c r="S97" s="23"/>
      <c r="T97" s="34"/>
      <c r="U97" s="34"/>
      <c r="V97" s="34"/>
      <c r="W97" s="34"/>
    </row>
    <row r="98" spans="2:23" hidden="1" x14ac:dyDescent="0.55000000000000004">
      <c r="B98" s="55" t="s">
        <v>63</v>
      </c>
      <c r="C98" s="23" t="s">
        <v>4</v>
      </c>
      <c r="H98" s="23"/>
      <c r="I98" s="32"/>
      <c r="J98" s="32"/>
      <c r="K98" s="32"/>
      <c r="M98" s="33"/>
      <c r="N98" s="34"/>
      <c r="O98" s="23"/>
      <c r="P98" s="34"/>
      <c r="Q98" s="23"/>
      <c r="R98" s="34"/>
      <c r="S98" s="23"/>
      <c r="T98" s="34"/>
      <c r="U98" s="34"/>
      <c r="V98" s="34"/>
      <c r="W98" s="34"/>
    </row>
    <row r="99" spans="2:23" hidden="1" x14ac:dyDescent="0.55000000000000004">
      <c r="B99" s="55">
        <v>3</v>
      </c>
      <c r="C99" s="23" t="s">
        <v>88</v>
      </c>
      <c r="H99" s="23"/>
      <c r="I99" s="32"/>
      <c r="J99" s="32"/>
      <c r="K99" s="32"/>
      <c r="M99" s="33"/>
      <c r="N99" s="34"/>
      <c r="O99" s="23"/>
      <c r="P99" s="34"/>
      <c r="Q99" s="23"/>
      <c r="R99" s="34"/>
      <c r="S99" s="23"/>
      <c r="T99" s="34"/>
      <c r="U99" s="34"/>
      <c r="V99" s="34"/>
      <c r="W99" s="34"/>
    </row>
    <row r="100" spans="2:23" hidden="1" x14ac:dyDescent="0.55000000000000004">
      <c r="B100" s="55"/>
      <c r="H100" s="23"/>
      <c r="I100" s="32"/>
      <c r="J100" s="32"/>
      <c r="K100" s="32"/>
      <c r="M100" s="33"/>
      <c r="N100" s="34"/>
      <c r="O100" s="23"/>
      <c r="P100" s="34"/>
      <c r="Q100" s="23"/>
      <c r="R100" s="34"/>
      <c r="S100" s="23"/>
      <c r="T100" s="34"/>
      <c r="U100" s="34"/>
      <c r="V100" s="34"/>
      <c r="W100" s="34"/>
    </row>
    <row r="101" spans="2:23" hidden="1" x14ac:dyDescent="0.55000000000000004">
      <c r="B101" s="51" t="s">
        <v>89</v>
      </c>
      <c r="H101" s="23"/>
      <c r="I101" s="32"/>
      <c r="J101" s="32"/>
      <c r="K101" s="32"/>
      <c r="M101" s="33"/>
      <c r="N101" s="34"/>
      <c r="O101" s="23"/>
      <c r="P101" s="34"/>
      <c r="Q101" s="23"/>
      <c r="R101" s="34"/>
      <c r="S101" s="160" t="s">
        <v>111</v>
      </c>
      <c r="T101" s="160"/>
      <c r="U101" s="34"/>
      <c r="V101" s="34"/>
      <c r="W101" s="34"/>
    </row>
    <row r="102" spans="2:23" hidden="1" x14ac:dyDescent="0.55000000000000004">
      <c r="B102" s="154" t="s">
        <v>44</v>
      </c>
      <c r="C102" s="155"/>
      <c r="D102" s="155"/>
      <c r="E102" s="155"/>
      <c r="F102" s="155"/>
      <c r="G102" s="156"/>
      <c r="H102" s="143" t="s">
        <v>46</v>
      </c>
      <c r="I102" s="143" t="s">
        <v>47</v>
      </c>
      <c r="J102" s="143"/>
      <c r="K102" s="141" t="s">
        <v>48</v>
      </c>
      <c r="L102" s="141"/>
      <c r="M102" s="141"/>
      <c r="N102" s="141"/>
      <c r="O102" s="141"/>
      <c r="P102" s="141"/>
      <c r="Q102" s="141"/>
      <c r="R102" s="141"/>
      <c r="S102" s="141"/>
      <c r="T102" s="141"/>
      <c r="U102" s="141"/>
      <c r="V102" s="141"/>
      <c r="W102" s="141"/>
    </row>
    <row r="103" spans="2:23" hidden="1" x14ac:dyDescent="0.55000000000000004">
      <c r="B103" s="157"/>
      <c r="C103" s="158"/>
      <c r="D103" s="158"/>
      <c r="E103" s="158"/>
      <c r="F103" s="158"/>
      <c r="G103" s="159"/>
      <c r="H103" s="143"/>
      <c r="I103" s="39" t="s">
        <v>80</v>
      </c>
      <c r="J103" s="39" t="s">
        <v>50</v>
      </c>
      <c r="K103" s="141"/>
      <c r="L103" s="141"/>
      <c r="M103" s="141"/>
      <c r="N103" s="141"/>
      <c r="O103" s="141"/>
      <c r="P103" s="141"/>
      <c r="Q103" s="141"/>
      <c r="R103" s="141"/>
      <c r="S103" s="141"/>
      <c r="T103" s="141"/>
      <c r="U103" s="141"/>
      <c r="V103" s="141"/>
      <c r="W103" s="141"/>
    </row>
    <row r="104" spans="2:23" hidden="1" x14ac:dyDescent="0.55000000000000004">
      <c r="B104" s="165"/>
      <c r="C104" s="166"/>
      <c r="D104" s="166"/>
      <c r="E104" s="166"/>
      <c r="F104" s="166"/>
      <c r="G104" s="167"/>
      <c r="H104" s="147">
        <f>SUM(S104:S108)</f>
        <v>0</v>
      </c>
      <c r="I104" s="147">
        <f>MINA(SUM(S104:S108)-SUM(V104:V108))/2</f>
        <v>0</v>
      </c>
      <c r="J104" s="147">
        <f>H104-I104</f>
        <v>0</v>
      </c>
      <c r="K104" s="42" t="s">
        <v>90</v>
      </c>
      <c r="L104" s="43"/>
      <c r="M104" s="44"/>
      <c r="N104" s="45" t="s">
        <v>51</v>
      </c>
      <c r="O104" s="44"/>
      <c r="P104" s="45" t="s">
        <v>52</v>
      </c>
      <c r="Q104" s="46"/>
      <c r="R104" s="47" t="s">
        <v>53</v>
      </c>
      <c r="S104" s="46">
        <f>PRODUCT(M104,O104,Q104)</f>
        <v>0</v>
      </c>
      <c r="T104" s="46" t="s">
        <v>54</v>
      </c>
      <c r="U104" s="46" t="s">
        <v>55</v>
      </c>
      <c r="V104" s="44"/>
      <c r="W104" s="48" t="s">
        <v>56</v>
      </c>
    </row>
    <row r="105" spans="2:23" hidden="1" x14ac:dyDescent="0.55000000000000004">
      <c r="B105" s="168"/>
      <c r="C105" s="169"/>
      <c r="D105" s="169"/>
      <c r="E105" s="169"/>
      <c r="F105" s="169"/>
      <c r="G105" s="170"/>
      <c r="H105" s="147"/>
      <c r="I105" s="147"/>
      <c r="J105" s="147"/>
      <c r="K105" s="49"/>
      <c r="M105" s="50"/>
      <c r="N105" s="23" t="s">
        <v>51</v>
      </c>
      <c r="O105" s="50"/>
      <c r="P105" s="23" t="s">
        <v>52</v>
      </c>
      <c r="Q105" s="34"/>
      <c r="R105" s="51" t="s">
        <v>53</v>
      </c>
      <c r="S105" s="34">
        <f t="shared" ref="S105:S108" si="12">PRODUCT(M105,O105,Q105)</f>
        <v>0</v>
      </c>
      <c r="T105" s="34" t="s">
        <v>54</v>
      </c>
      <c r="U105" s="34" t="s">
        <v>55</v>
      </c>
      <c r="V105" s="50"/>
      <c r="W105" s="52" t="s">
        <v>56</v>
      </c>
    </row>
    <row r="106" spans="2:23" hidden="1" x14ac:dyDescent="0.55000000000000004">
      <c r="B106" s="168"/>
      <c r="C106" s="169"/>
      <c r="D106" s="169"/>
      <c r="E106" s="169"/>
      <c r="F106" s="169"/>
      <c r="G106" s="170"/>
      <c r="H106" s="147"/>
      <c r="I106" s="147"/>
      <c r="J106" s="147"/>
      <c r="K106" s="49"/>
      <c r="M106" s="50"/>
      <c r="N106" s="23" t="s">
        <v>51</v>
      </c>
      <c r="O106" s="50"/>
      <c r="P106" s="23" t="s">
        <v>52</v>
      </c>
      <c r="Q106" s="34"/>
      <c r="R106" s="51" t="s">
        <v>53</v>
      </c>
      <c r="S106" s="34">
        <f t="shared" si="12"/>
        <v>0</v>
      </c>
      <c r="T106" s="34" t="s">
        <v>54</v>
      </c>
      <c r="U106" s="34" t="s">
        <v>55</v>
      </c>
      <c r="V106" s="50"/>
      <c r="W106" s="52" t="s">
        <v>56</v>
      </c>
    </row>
    <row r="107" spans="2:23" hidden="1" x14ac:dyDescent="0.55000000000000004">
      <c r="B107" s="168"/>
      <c r="C107" s="169"/>
      <c r="D107" s="169"/>
      <c r="E107" s="169"/>
      <c r="F107" s="169"/>
      <c r="G107" s="170"/>
      <c r="H107" s="147"/>
      <c r="I107" s="147"/>
      <c r="J107" s="147"/>
      <c r="K107" s="49"/>
      <c r="M107" s="50"/>
      <c r="N107" s="23" t="s">
        <v>51</v>
      </c>
      <c r="O107" s="50"/>
      <c r="P107" s="23" t="s">
        <v>52</v>
      </c>
      <c r="Q107" s="34"/>
      <c r="R107" s="51" t="s">
        <v>53</v>
      </c>
      <c r="S107" s="34">
        <f t="shared" si="12"/>
        <v>0</v>
      </c>
      <c r="T107" s="34" t="s">
        <v>54</v>
      </c>
      <c r="U107" s="34" t="s">
        <v>55</v>
      </c>
      <c r="V107" s="50"/>
      <c r="W107" s="52" t="s">
        <v>56</v>
      </c>
    </row>
    <row r="108" spans="2:23" hidden="1" x14ac:dyDescent="0.55000000000000004">
      <c r="B108" s="168"/>
      <c r="C108" s="169"/>
      <c r="D108" s="169"/>
      <c r="E108" s="169"/>
      <c r="F108" s="169"/>
      <c r="G108" s="170"/>
      <c r="H108" s="147"/>
      <c r="I108" s="147"/>
      <c r="J108" s="147"/>
      <c r="K108" s="64"/>
      <c r="L108" s="65"/>
      <c r="M108" s="66"/>
      <c r="N108" s="67" t="s">
        <v>51</v>
      </c>
      <c r="O108" s="66"/>
      <c r="P108" s="67" t="s">
        <v>52</v>
      </c>
      <c r="Q108" s="68"/>
      <c r="R108" s="69" t="s">
        <v>53</v>
      </c>
      <c r="S108" s="68">
        <f t="shared" si="12"/>
        <v>0</v>
      </c>
      <c r="T108" s="68" t="s">
        <v>54</v>
      </c>
      <c r="U108" s="68" t="s">
        <v>55</v>
      </c>
      <c r="V108" s="66"/>
      <c r="W108" s="70" t="s">
        <v>56</v>
      </c>
    </row>
    <row r="109" spans="2:23" hidden="1" x14ac:dyDescent="0.55000000000000004">
      <c r="B109" s="141" t="s">
        <v>60</v>
      </c>
      <c r="C109" s="141"/>
      <c r="D109" s="141"/>
      <c r="E109" s="141"/>
      <c r="F109" s="141"/>
      <c r="G109" s="141"/>
      <c r="H109" s="71">
        <f>SUM(H104)</f>
        <v>0</v>
      </c>
      <c r="I109" s="71">
        <f t="shared" ref="I109:J109" si="13">SUM(I104)</f>
        <v>0</v>
      </c>
      <c r="J109" s="71">
        <f t="shared" si="13"/>
        <v>0</v>
      </c>
      <c r="K109" s="151"/>
      <c r="L109" s="152"/>
      <c r="M109" s="152"/>
      <c r="N109" s="152"/>
      <c r="O109" s="152"/>
      <c r="P109" s="152"/>
      <c r="Q109" s="152"/>
      <c r="R109" s="152"/>
      <c r="S109" s="152"/>
      <c r="T109" s="152"/>
      <c r="U109" s="152"/>
      <c r="V109" s="152"/>
      <c r="W109" s="153"/>
    </row>
    <row r="110" spans="2:23" hidden="1" x14ac:dyDescent="0.55000000000000004">
      <c r="B110" s="55" t="s">
        <v>91</v>
      </c>
      <c r="C110" s="23" t="s">
        <v>92</v>
      </c>
      <c r="H110" s="23"/>
      <c r="I110" s="32"/>
      <c r="J110" s="32"/>
      <c r="K110" s="32"/>
      <c r="M110" s="33"/>
      <c r="N110" s="34"/>
      <c r="O110" s="23"/>
      <c r="P110" s="34"/>
      <c r="Q110" s="23"/>
      <c r="R110" s="34"/>
      <c r="S110" s="23"/>
      <c r="T110" s="34"/>
      <c r="U110" s="34"/>
      <c r="V110" s="34"/>
      <c r="W110" s="34"/>
    </row>
    <row r="111" spans="2:23" hidden="1" x14ac:dyDescent="0.55000000000000004">
      <c r="B111" s="55"/>
      <c r="H111" s="23"/>
      <c r="I111" s="32"/>
      <c r="J111" s="32"/>
      <c r="K111" s="32"/>
      <c r="M111" s="33"/>
      <c r="N111" s="34"/>
      <c r="O111" s="23"/>
      <c r="P111" s="34"/>
      <c r="Q111" s="23"/>
      <c r="R111" s="34"/>
      <c r="S111" s="23"/>
      <c r="T111" s="34"/>
      <c r="U111" s="34"/>
      <c r="V111" s="34"/>
      <c r="W111" s="34"/>
    </row>
    <row r="112" spans="2:23" hidden="1" x14ac:dyDescent="0.55000000000000004">
      <c r="B112" s="51" t="s">
        <v>93</v>
      </c>
      <c r="H112" s="23"/>
      <c r="I112" s="32"/>
      <c r="J112" s="32"/>
      <c r="K112" s="32"/>
      <c r="M112" s="33"/>
      <c r="N112" s="34"/>
      <c r="O112" s="23"/>
      <c r="P112" s="34"/>
      <c r="Q112" s="160" t="s">
        <v>113</v>
      </c>
      <c r="R112" s="160"/>
      <c r="S112" s="160"/>
      <c r="T112" s="160"/>
      <c r="U112" s="34"/>
      <c r="V112" s="34"/>
      <c r="W112" s="34"/>
    </row>
    <row r="113" spans="2:23" hidden="1" x14ac:dyDescent="0.55000000000000004">
      <c r="B113" s="154" t="s">
        <v>44</v>
      </c>
      <c r="C113" s="155"/>
      <c r="D113" s="155"/>
      <c r="E113" s="155"/>
      <c r="F113" s="155"/>
      <c r="G113" s="156"/>
      <c r="H113" s="180" t="s">
        <v>94</v>
      </c>
      <c r="I113" s="140" t="s">
        <v>95</v>
      </c>
      <c r="J113" s="182" t="s">
        <v>96</v>
      </c>
      <c r="K113" s="141" t="s">
        <v>97</v>
      </c>
      <c r="L113" s="141" t="s">
        <v>98</v>
      </c>
      <c r="M113" s="141"/>
      <c r="N113" s="141"/>
      <c r="O113" s="141"/>
      <c r="P113" s="141"/>
      <c r="Q113" s="141"/>
      <c r="R113" s="141" t="s">
        <v>99</v>
      </c>
      <c r="S113" s="141"/>
      <c r="T113" s="141"/>
      <c r="U113" s="141"/>
      <c r="V113" s="141"/>
      <c r="W113" s="141"/>
    </row>
    <row r="114" spans="2:23" hidden="1" x14ac:dyDescent="0.55000000000000004">
      <c r="B114" s="157"/>
      <c r="C114" s="158"/>
      <c r="D114" s="158"/>
      <c r="E114" s="158"/>
      <c r="F114" s="158"/>
      <c r="G114" s="159"/>
      <c r="H114" s="181"/>
      <c r="I114" s="141"/>
      <c r="J114" s="181"/>
      <c r="K114" s="141"/>
      <c r="L114" s="141"/>
      <c r="M114" s="141"/>
      <c r="N114" s="141"/>
      <c r="O114" s="141"/>
      <c r="P114" s="141"/>
      <c r="Q114" s="141"/>
      <c r="R114" s="141"/>
      <c r="S114" s="141"/>
      <c r="T114" s="141"/>
      <c r="U114" s="141"/>
      <c r="V114" s="141"/>
      <c r="W114" s="141"/>
    </row>
    <row r="115" spans="2:23" hidden="1" x14ac:dyDescent="0.55000000000000004">
      <c r="B115" s="161"/>
      <c r="C115" s="175"/>
      <c r="D115" s="175"/>
      <c r="E115" s="175"/>
      <c r="F115" s="175"/>
      <c r="G115" s="162"/>
      <c r="H115" s="183"/>
      <c r="I115" s="183"/>
      <c r="J115" s="147">
        <f>PRODUCT(H115,I115/100)</f>
        <v>0</v>
      </c>
      <c r="K115" s="185"/>
      <c r="L115" s="141">
        <f>PRODUCT(J115,K115/1000)</f>
        <v>0</v>
      </c>
      <c r="M115" s="141"/>
      <c r="N115" s="141"/>
      <c r="O115" s="141"/>
      <c r="P115" s="141"/>
      <c r="Q115" s="141"/>
      <c r="R115" s="141">
        <f>PRODUCT(L115,200)</f>
        <v>0</v>
      </c>
      <c r="S115" s="141"/>
      <c r="T115" s="141"/>
      <c r="U115" s="141"/>
      <c r="V115" s="141"/>
      <c r="W115" s="141"/>
    </row>
    <row r="116" spans="2:23" hidden="1" x14ac:dyDescent="0.55000000000000004">
      <c r="B116" s="163"/>
      <c r="C116" s="176"/>
      <c r="D116" s="176"/>
      <c r="E116" s="176"/>
      <c r="F116" s="176"/>
      <c r="G116" s="164"/>
      <c r="H116" s="183"/>
      <c r="I116" s="183"/>
      <c r="J116" s="147"/>
      <c r="K116" s="186"/>
      <c r="L116" s="141"/>
      <c r="M116" s="141"/>
      <c r="N116" s="141"/>
      <c r="O116" s="141"/>
      <c r="P116" s="141"/>
      <c r="Q116" s="141"/>
      <c r="R116" s="141"/>
      <c r="S116" s="141"/>
      <c r="T116" s="141"/>
      <c r="U116" s="141"/>
      <c r="V116" s="141"/>
      <c r="W116" s="141"/>
    </row>
    <row r="117" spans="2:23" hidden="1" x14ac:dyDescent="0.55000000000000004">
      <c r="B117" s="163"/>
      <c r="C117" s="176"/>
      <c r="D117" s="176"/>
      <c r="E117" s="176"/>
      <c r="F117" s="176"/>
      <c r="G117" s="164"/>
      <c r="H117" s="183"/>
      <c r="I117" s="183"/>
      <c r="J117" s="147"/>
      <c r="K117" s="186"/>
      <c r="L117" s="141"/>
      <c r="M117" s="141"/>
      <c r="N117" s="141"/>
      <c r="O117" s="141"/>
      <c r="P117" s="141"/>
      <c r="Q117" s="141"/>
      <c r="R117" s="141"/>
      <c r="S117" s="141"/>
      <c r="T117" s="141"/>
      <c r="U117" s="141"/>
      <c r="V117" s="141"/>
      <c r="W117" s="141"/>
    </row>
    <row r="118" spans="2:23" hidden="1" x14ac:dyDescent="0.55000000000000004">
      <c r="B118" s="163"/>
      <c r="C118" s="176"/>
      <c r="D118" s="176"/>
      <c r="E118" s="176"/>
      <c r="F118" s="176"/>
      <c r="G118" s="164"/>
      <c r="H118" s="183"/>
      <c r="I118" s="183"/>
      <c r="J118" s="147"/>
      <c r="K118" s="186"/>
      <c r="L118" s="141"/>
      <c r="M118" s="141"/>
      <c r="N118" s="141"/>
      <c r="O118" s="141"/>
      <c r="P118" s="141"/>
      <c r="Q118" s="141"/>
      <c r="R118" s="141"/>
      <c r="S118" s="141"/>
      <c r="T118" s="141"/>
      <c r="U118" s="141"/>
      <c r="V118" s="141"/>
      <c r="W118" s="141"/>
    </row>
    <row r="119" spans="2:23" hidden="1" x14ac:dyDescent="0.55000000000000004">
      <c r="B119" s="177"/>
      <c r="C119" s="178"/>
      <c r="D119" s="178"/>
      <c r="E119" s="178"/>
      <c r="F119" s="178"/>
      <c r="G119" s="179"/>
      <c r="H119" s="183"/>
      <c r="I119" s="183"/>
      <c r="J119" s="147"/>
      <c r="K119" s="187"/>
      <c r="L119" s="141"/>
      <c r="M119" s="141"/>
      <c r="N119" s="141"/>
      <c r="O119" s="141"/>
      <c r="P119" s="141"/>
      <c r="Q119" s="141"/>
      <c r="R119" s="141"/>
      <c r="S119" s="141"/>
      <c r="T119" s="141"/>
      <c r="U119" s="141"/>
      <c r="V119" s="141"/>
      <c r="W119" s="141"/>
    </row>
    <row r="120" spans="2:23" hidden="1" x14ac:dyDescent="0.55000000000000004">
      <c r="B120" s="161"/>
      <c r="C120" s="175"/>
      <c r="D120" s="175"/>
      <c r="E120" s="175"/>
      <c r="F120" s="175"/>
      <c r="G120" s="162"/>
      <c r="H120" s="183"/>
      <c r="I120" s="183"/>
      <c r="J120" s="184">
        <f t="shared" ref="J120" si="14">PRODUCT(H120,I120/100)</f>
        <v>0</v>
      </c>
      <c r="K120" s="185"/>
      <c r="L120" s="141">
        <f t="shared" ref="L120" si="15">PRODUCT(J120,K120/1000)</f>
        <v>0</v>
      </c>
      <c r="M120" s="141"/>
      <c r="N120" s="141"/>
      <c r="O120" s="141"/>
      <c r="P120" s="141"/>
      <c r="Q120" s="141"/>
      <c r="R120" s="141">
        <f t="shared" ref="R120" si="16">PRODUCT(L120,200)</f>
        <v>0</v>
      </c>
      <c r="S120" s="141"/>
      <c r="T120" s="141"/>
      <c r="U120" s="141"/>
      <c r="V120" s="141"/>
      <c r="W120" s="141"/>
    </row>
    <row r="121" spans="2:23" hidden="1" x14ac:dyDescent="0.55000000000000004">
      <c r="B121" s="163"/>
      <c r="C121" s="176"/>
      <c r="D121" s="176"/>
      <c r="E121" s="176"/>
      <c r="F121" s="176"/>
      <c r="G121" s="164"/>
      <c r="H121" s="183"/>
      <c r="I121" s="183"/>
      <c r="J121" s="147"/>
      <c r="K121" s="186"/>
      <c r="L121" s="141"/>
      <c r="M121" s="141"/>
      <c r="N121" s="141"/>
      <c r="O121" s="141"/>
      <c r="P121" s="141"/>
      <c r="Q121" s="141"/>
      <c r="R121" s="141"/>
      <c r="S121" s="141"/>
      <c r="T121" s="141"/>
      <c r="U121" s="141"/>
      <c r="V121" s="141"/>
      <c r="W121" s="141"/>
    </row>
    <row r="122" spans="2:23" hidden="1" x14ac:dyDescent="0.55000000000000004">
      <c r="B122" s="163"/>
      <c r="C122" s="176"/>
      <c r="D122" s="176"/>
      <c r="E122" s="176"/>
      <c r="F122" s="176"/>
      <c r="G122" s="164"/>
      <c r="H122" s="183"/>
      <c r="I122" s="183"/>
      <c r="J122" s="147"/>
      <c r="K122" s="186"/>
      <c r="L122" s="141"/>
      <c r="M122" s="141"/>
      <c r="N122" s="141"/>
      <c r="O122" s="141"/>
      <c r="P122" s="141"/>
      <c r="Q122" s="141"/>
      <c r="R122" s="141"/>
      <c r="S122" s="141"/>
      <c r="T122" s="141"/>
      <c r="U122" s="141"/>
      <c r="V122" s="141"/>
      <c r="W122" s="141"/>
    </row>
    <row r="123" spans="2:23" hidden="1" x14ac:dyDescent="0.55000000000000004">
      <c r="B123" s="163"/>
      <c r="C123" s="176"/>
      <c r="D123" s="176"/>
      <c r="E123" s="176"/>
      <c r="F123" s="176"/>
      <c r="G123" s="164"/>
      <c r="H123" s="183"/>
      <c r="I123" s="183"/>
      <c r="J123" s="147"/>
      <c r="K123" s="186"/>
      <c r="L123" s="141"/>
      <c r="M123" s="141"/>
      <c r="N123" s="141"/>
      <c r="O123" s="141"/>
      <c r="P123" s="141"/>
      <c r="Q123" s="141"/>
      <c r="R123" s="141"/>
      <c r="S123" s="141"/>
      <c r="T123" s="141"/>
      <c r="U123" s="141"/>
      <c r="V123" s="141"/>
      <c r="W123" s="141"/>
    </row>
    <row r="124" spans="2:23" hidden="1" x14ac:dyDescent="0.55000000000000004">
      <c r="B124" s="177"/>
      <c r="C124" s="178"/>
      <c r="D124" s="178"/>
      <c r="E124" s="178"/>
      <c r="F124" s="178"/>
      <c r="G124" s="179"/>
      <c r="H124" s="183"/>
      <c r="I124" s="183"/>
      <c r="J124" s="147"/>
      <c r="K124" s="187"/>
      <c r="L124" s="141"/>
      <c r="M124" s="141"/>
      <c r="N124" s="141"/>
      <c r="O124" s="141"/>
      <c r="P124" s="141"/>
      <c r="Q124" s="141"/>
      <c r="R124" s="141"/>
      <c r="S124" s="141"/>
      <c r="T124" s="141"/>
      <c r="U124" s="141"/>
      <c r="V124" s="141"/>
      <c r="W124" s="141"/>
    </row>
    <row r="125" spans="2:23" hidden="1" x14ac:dyDescent="0.55000000000000004">
      <c r="B125" s="161"/>
      <c r="C125" s="175"/>
      <c r="D125" s="175"/>
      <c r="E125" s="175"/>
      <c r="F125" s="175"/>
      <c r="G125" s="162"/>
      <c r="H125" s="183"/>
      <c r="I125" s="183"/>
      <c r="J125" s="147">
        <f t="shared" ref="J125" si="17">PRODUCT(H125,I125/100)</f>
        <v>0</v>
      </c>
      <c r="K125" s="185"/>
      <c r="L125" s="141">
        <f t="shared" ref="L125" si="18">PRODUCT(J125,K125/1000)</f>
        <v>0</v>
      </c>
      <c r="M125" s="141"/>
      <c r="N125" s="141"/>
      <c r="O125" s="141"/>
      <c r="P125" s="141"/>
      <c r="Q125" s="141"/>
      <c r="R125" s="141">
        <f t="shared" ref="R125" si="19">PRODUCT(L125,200)</f>
        <v>0</v>
      </c>
      <c r="S125" s="141"/>
      <c r="T125" s="141"/>
      <c r="U125" s="141"/>
      <c r="V125" s="141"/>
      <c r="W125" s="141"/>
    </row>
    <row r="126" spans="2:23" hidden="1" x14ac:dyDescent="0.55000000000000004">
      <c r="B126" s="163"/>
      <c r="C126" s="176"/>
      <c r="D126" s="176"/>
      <c r="E126" s="176"/>
      <c r="F126" s="176"/>
      <c r="G126" s="164"/>
      <c r="H126" s="183"/>
      <c r="I126" s="183"/>
      <c r="J126" s="147"/>
      <c r="K126" s="186"/>
      <c r="L126" s="141"/>
      <c r="M126" s="141"/>
      <c r="N126" s="141"/>
      <c r="O126" s="141"/>
      <c r="P126" s="141"/>
      <c r="Q126" s="141"/>
      <c r="R126" s="141"/>
      <c r="S126" s="141"/>
      <c r="T126" s="141"/>
      <c r="U126" s="141"/>
      <c r="V126" s="141"/>
      <c r="W126" s="141"/>
    </row>
    <row r="127" spans="2:23" hidden="1" x14ac:dyDescent="0.55000000000000004">
      <c r="B127" s="163"/>
      <c r="C127" s="176"/>
      <c r="D127" s="176"/>
      <c r="E127" s="176"/>
      <c r="F127" s="176"/>
      <c r="G127" s="164"/>
      <c r="H127" s="183"/>
      <c r="I127" s="183"/>
      <c r="J127" s="147"/>
      <c r="K127" s="186"/>
      <c r="L127" s="141"/>
      <c r="M127" s="141"/>
      <c r="N127" s="141"/>
      <c r="O127" s="141"/>
      <c r="P127" s="141"/>
      <c r="Q127" s="141"/>
      <c r="R127" s="141"/>
      <c r="S127" s="141"/>
      <c r="T127" s="141"/>
      <c r="U127" s="141"/>
      <c r="V127" s="141"/>
      <c r="W127" s="141"/>
    </row>
    <row r="128" spans="2:23" hidden="1" x14ac:dyDescent="0.55000000000000004">
      <c r="B128" s="163"/>
      <c r="C128" s="176"/>
      <c r="D128" s="176"/>
      <c r="E128" s="176"/>
      <c r="F128" s="176"/>
      <c r="G128" s="164"/>
      <c r="H128" s="183"/>
      <c r="I128" s="183"/>
      <c r="J128" s="147"/>
      <c r="K128" s="186"/>
      <c r="L128" s="141"/>
      <c r="M128" s="141"/>
      <c r="N128" s="141"/>
      <c r="O128" s="141"/>
      <c r="P128" s="141"/>
      <c r="Q128" s="141"/>
      <c r="R128" s="141"/>
      <c r="S128" s="141"/>
      <c r="T128" s="141"/>
      <c r="U128" s="141"/>
      <c r="V128" s="141"/>
      <c r="W128" s="141"/>
    </row>
    <row r="129" spans="2:23" hidden="1" x14ac:dyDescent="0.55000000000000004">
      <c r="B129" s="177"/>
      <c r="C129" s="178"/>
      <c r="D129" s="178"/>
      <c r="E129" s="178"/>
      <c r="F129" s="178"/>
      <c r="G129" s="179"/>
      <c r="H129" s="183"/>
      <c r="I129" s="183"/>
      <c r="J129" s="147"/>
      <c r="K129" s="187"/>
      <c r="L129" s="141"/>
      <c r="M129" s="141"/>
      <c r="N129" s="141"/>
      <c r="O129" s="141"/>
      <c r="P129" s="141"/>
      <c r="Q129" s="141"/>
      <c r="R129" s="141"/>
      <c r="S129" s="141"/>
      <c r="T129" s="141"/>
      <c r="U129" s="141"/>
      <c r="V129" s="141"/>
      <c r="W129" s="141"/>
    </row>
    <row r="130" spans="2:23" hidden="1" x14ac:dyDescent="0.55000000000000004">
      <c r="B130" s="161"/>
      <c r="C130" s="175"/>
      <c r="D130" s="175"/>
      <c r="E130" s="175"/>
      <c r="F130" s="175"/>
      <c r="G130" s="162"/>
      <c r="H130" s="183"/>
      <c r="I130" s="183"/>
      <c r="J130" s="184">
        <f t="shared" ref="J130" si="20">PRODUCT(H130,I130/100)</f>
        <v>0</v>
      </c>
      <c r="K130" s="185"/>
      <c r="L130" s="141">
        <f t="shared" ref="L130" si="21">PRODUCT(J130,K130/1000)</f>
        <v>0</v>
      </c>
      <c r="M130" s="141"/>
      <c r="N130" s="141"/>
      <c r="O130" s="141"/>
      <c r="P130" s="141"/>
      <c r="Q130" s="141"/>
      <c r="R130" s="141">
        <f t="shared" ref="R130" si="22">PRODUCT(L130,200)</f>
        <v>0</v>
      </c>
      <c r="S130" s="141"/>
      <c r="T130" s="141"/>
      <c r="U130" s="141"/>
      <c r="V130" s="141"/>
      <c r="W130" s="141"/>
    </row>
    <row r="131" spans="2:23" hidden="1" x14ac:dyDescent="0.55000000000000004">
      <c r="B131" s="163"/>
      <c r="C131" s="176"/>
      <c r="D131" s="176"/>
      <c r="E131" s="176"/>
      <c r="F131" s="176"/>
      <c r="G131" s="164"/>
      <c r="H131" s="183"/>
      <c r="I131" s="183"/>
      <c r="J131" s="147"/>
      <c r="K131" s="186"/>
      <c r="L131" s="141"/>
      <c r="M131" s="141"/>
      <c r="N131" s="141"/>
      <c r="O131" s="141"/>
      <c r="P131" s="141"/>
      <c r="Q131" s="141"/>
      <c r="R131" s="141"/>
      <c r="S131" s="141"/>
      <c r="T131" s="141"/>
      <c r="U131" s="141"/>
      <c r="V131" s="141"/>
      <c r="W131" s="141"/>
    </row>
    <row r="132" spans="2:23" hidden="1" x14ac:dyDescent="0.55000000000000004">
      <c r="B132" s="163"/>
      <c r="C132" s="176"/>
      <c r="D132" s="176"/>
      <c r="E132" s="176"/>
      <c r="F132" s="176"/>
      <c r="G132" s="164"/>
      <c r="H132" s="183"/>
      <c r="I132" s="183"/>
      <c r="J132" s="147"/>
      <c r="K132" s="186"/>
      <c r="L132" s="141"/>
      <c r="M132" s="141"/>
      <c r="N132" s="141"/>
      <c r="O132" s="141"/>
      <c r="P132" s="141"/>
      <c r="Q132" s="141"/>
      <c r="R132" s="141"/>
      <c r="S132" s="141"/>
      <c r="T132" s="141"/>
      <c r="U132" s="141"/>
      <c r="V132" s="141"/>
      <c r="W132" s="141"/>
    </row>
    <row r="133" spans="2:23" hidden="1" x14ac:dyDescent="0.55000000000000004">
      <c r="B133" s="163"/>
      <c r="C133" s="176"/>
      <c r="D133" s="176"/>
      <c r="E133" s="176"/>
      <c r="F133" s="176"/>
      <c r="G133" s="164"/>
      <c r="H133" s="183"/>
      <c r="I133" s="183"/>
      <c r="J133" s="147"/>
      <c r="K133" s="186"/>
      <c r="L133" s="141"/>
      <c r="M133" s="141"/>
      <c r="N133" s="141"/>
      <c r="O133" s="141"/>
      <c r="P133" s="141"/>
      <c r="Q133" s="141"/>
      <c r="R133" s="141"/>
      <c r="S133" s="141"/>
      <c r="T133" s="141"/>
      <c r="U133" s="141"/>
      <c r="V133" s="141"/>
      <c r="W133" s="141"/>
    </row>
    <row r="134" spans="2:23" hidden="1" x14ac:dyDescent="0.55000000000000004">
      <c r="B134" s="177"/>
      <c r="C134" s="178"/>
      <c r="D134" s="178"/>
      <c r="E134" s="178"/>
      <c r="F134" s="178"/>
      <c r="G134" s="179"/>
      <c r="H134" s="183"/>
      <c r="I134" s="183"/>
      <c r="J134" s="147"/>
      <c r="K134" s="187"/>
      <c r="L134" s="141"/>
      <c r="M134" s="141"/>
      <c r="N134" s="141"/>
      <c r="O134" s="141"/>
      <c r="P134" s="141"/>
      <c r="Q134" s="141"/>
      <c r="R134" s="141"/>
      <c r="S134" s="141"/>
      <c r="T134" s="141"/>
      <c r="U134" s="141"/>
      <c r="V134" s="141"/>
      <c r="W134" s="141"/>
    </row>
    <row r="135" spans="2:23" hidden="1" x14ac:dyDescent="0.55000000000000004">
      <c r="B135" s="161"/>
      <c r="C135" s="175"/>
      <c r="D135" s="175"/>
      <c r="E135" s="175"/>
      <c r="F135" s="175"/>
      <c r="G135" s="162"/>
      <c r="H135" s="183"/>
      <c r="I135" s="183"/>
      <c r="J135" s="147">
        <f t="shared" ref="J135" si="23">PRODUCT(H135,I135/100)</f>
        <v>0</v>
      </c>
      <c r="K135" s="185"/>
      <c r="L135" s="141">
        <f t="shared" ref="L135" si="24">PRODUCT(J135,K135/1000)</f>
        <v>0</v>
      </c>
      <c r="M135" s="141"/>
      <c r="N135" s="141"/>
      <c r="O135" s="141"/>
      <c r="P135" s="141"/>
      <c r="Q135" s="141"/>
      <c r="R135" s="141">
        <f t="shared" ref="R135" si="25">PRODUCT(L135,200)</f>
        <v>0</v>
      </c>
      <c r="S135" s="141"/>
      <c r="T135" s="141"/>
      <c r="U135" s="141"/>
      <c r="V135" s="141"/>
      <c r="W135" s="141"/>
    </row>
    <row r="136" spans="2:23" hidden="1" x14ac:dyDescent="0.55000000000000004">
      <c r="B136" s="163"/>
      <c r="C136" s="176"/>
      <c r="D136" s="176"/>
      <c r="E136" s="176"/>
      <c r="F136" s="176"/>
      <c r="G136" s="164"/>
      <c r="H136" s="183"/>
      <c r="I136" s="183"/>
      <c r="J136" s="147"/>
      <c r="K136" s="186"/>
      <c r="L136" s="141"/>
      <c r="M136" s="141"/>
      <c r="N136" s="141"/>
      <c r="O136" s="141"/>
      <c r="P136" s="141"/>
      <c r="Q136" s="141"/>
      <c r="R136" s="141"/>
      <c r="S136" s="141"/>
      <c r="T136" s="141"/>
      <c r="U136" s="141"/>
      <c r="V136" s="141"/>
      <c r="W136" s="141"/>
    </row>
    <row r="137" spans="2:23" hidden="1" x14ac:dyDescent="0.55000000000000004">
      <c r="B137" s="163"/>
      <c r="C137" s="176"/>
      <c r="D137" s="176"/>
      <c r="E137" s="176"/>
      <c r="F137" s="176"/>
      <c r="G137" s="164"/>
      <c r="H137" s="183"/>
      <c r="I137" s="183"/>
      <c r="J137" s="147"/>
      <c r="K137" s="186"/>
      <c r="L137" s="141"/>
      <c r="M137" s="141"/>
      <c r="N137" s="141"/>
      <c r="O137" s="141"/>
      <c r="P137" s="141"/>
      <c r="Q137" s="141"/>
      <c r="R137" s="141"/>
      <c r="S137" s="141"/>
      <c r="T137" s="141"/>
      <c r="U137" s="141"/>
      <c r="V137" s="141"/>
      <c r="W137" s="141"/>
    </row>
    <row r="138" spans="2:23" hidden="1" x14ac:dyDescent="0.55000000000000004">
      <c r="B138" s="163"/>
      <c r="C138" s="176"/>
      <c r="D138" s="176"/>
      <c r="E138" s="176"/>
      <c r="F138" s="176"/>
      <c r="G138" s="164"/>
      <c r="H138" s="183"/>
      <c r="I138" s="183"/>
      <c r="J138" s="147"/>
      <c r="K138" s="186"/>
      <c r="L138" s="141"/>
      <c r="M138" s="141"/>
      <c r="N138" s="141"/>
      <c r="O138" s="141"/>
      <c r="P138" s="141"/>
      <c r="Q138" s="141"/>
      <c r="R138" s="141"/>
      <c r="S138" s="141"/>
      <c r="T138" s="141"/>
      <c r="U138" s="141"/>
      <c r="V138" s="141"/>
      <c r="W138" s="141"/>
    </row>
    <row r="139" spans="2:23" hidden="1" x14ac:dyDescent="0.55000000000000004">
      <c r="B139" s="177"/>
      <c r="C139" s="178"/>
      <c r="D139" s="178"/>
      <c r="E139" s="178"/>
      <c r="F139" s="178"/>
      <c r="G139" s="179"/>
      <c r="H139" s="183"/>
      <c r="I139" s="183"/>
      <c r="J139" s="174"/>
      <c r="K139" s="187"/>
      <c r="L139" s="141"/>
      <c r="M139" s="141"/>
      <c r="N139" s="141"/>
      <c r="O139" s="141"/>
      <c r="P139" s="141"/>
      <c r="Q139" s="141"/>
      <c r="R139" s="141"/>
      <c r="S139" s="141"/>
      <c r="T139" s="141"/>
      <c r="U139" s="141"/>
      <c r="V139" s="141"/>
      <c r="W139" s="141"/>
    </row>
    <row r="140" spans="2:23" hidden="1" x14ac:dyDescent="0.55000000000000004">
      <c r="B140" s="151"/>
      <c r="C140" s="152"/>
      <c r="D140" s="152"/>
      <c r="E140" s="152"/>
      <c r="F140" s="152"/>
      <c r="G140" s="153"/>
      <c r="H140" s="73"/>
      <c r="I140" s="54">
        <f t="shared" ref="I140" si="26">SUM(I115:I139)</f>
        <v>0</v>
      </c>
      <c r="J140" s="54">
        <f>SUM(J115:J139)</f>
        <v>0</v>
      </c>
      <c r="K140" s="54">
        <f>SUM(K115:K139)</f>
        <v>0</v>
      </c>
      <c r="L140" s="148">
        <f>SUM(L115:Q139)</f>
        <v>0</v>
      </c>
      <c r="M140" s="149"/>
      <c r="N140" s="149"/>
      <c r="O140" s="149"/>
      <c r="P140" s="149"/>
      <c r="Q140" s="150"/>
      <c r="R140" s="148">
        <f>SUM(R115:W139)</f>
        <v>0</v>
      </c>
      <c r="S140" s="149"/>
      <c r="T140" s="149"/>
      <c r="U140" s="149"/>
      <c r="V140" s="149"/>
      <c r="W140" s="150"/>
    </row>
    <row r="141" spans="2:23" hidden="1" x14ac:dyDescent="0.55000000000000004">
      <c r="B141" s="55" t="s">
        <v>91</v>
      </c>
      <c r="C141" s="23" t="s">
        <v>100</v>
      </c>
      <c r="H141" s="23"/>
      <c r="I141" s="32"/>
      <c r="J141" s="32"/>
      <c r="K141" s="32"/>
      <c r="M141" s="33"/>
      <c r="N141" s="34"/>
      <c r="O141" s="23"/>
      <c r="P141" s="34"/>
      <c r="Q141" s="23"/>
      <c r="R141" s="34"/>
      <c r="S141" s="23"/>
      <c r="T141" s="34"/>
      <c r="U141" s="34"/>
      <c r="V141" s="34"/>
      <c r="W141" s="34"/>
    </row>
    <row r="142" spans="2:23" x14ac:dyDescent="0.55000000000000004">
      <c r="B142" s="27"/>
      <c r="C142" s="27"/>
      <c r="D142" s="27"/>
      <c r="E142" s="27"/>
      <c r="F142" s="27"/>
      <c r="G142" s="27"/>
      <c r="H142" s="74"/>
      <c r="I142" s="74"/>
      <c r="J142" s="74"/>
      <c r="M142" s="34"/>
      <c r="O142" s="34"/>
      <c r="Q142" s="34"/>
      <c r="R142" s="51"/>
      <c r="S142" s="34"/>
      <c r="T142" s="34"/>
      <c r="U142" s="34"/>
      <c r="V142" s="34"/>
    </row>
    <row r="143" spans="2:23" x14ac:dyDescent="0.55000000000000004">
      <c r="B143" s="23" t="s">
        <v>101</v>
      </c>
      <c r="H143" s="32"/>
      <c r="I143" s="32"/>
      <c r="J143" s="32"/>
      <c r="M143" s="34"/>
      <c r="O143" s="34"/>
      <c r="Q143" s="34"/>
      <c r="S143" s="34"/>
      <c r="T143" s="34"/>
      <c r="U143" s="34"/>
      <c r="V143" s="34"/>
    </row>
    <row r="144" spans="2:23" x14ac:dyDescent="0.55000000000000004">
      <c r="B144" s="23" t="s">
        <v>1</v>
      </c>
      <c r="H144" s="32"/>
      <c r="I144" s="32"/>
      <c r="J144" s="32"/>
      <c r="M144" s="34"/>
      <c r="O144" s="34"/>
      <c r="Q144" s="34"/>
      <c r="S144" s="34"/>
      <c r="T144" s="34"/>
      <c r="U144" s="34"/>
      <c r="V144" s="34"/>
    </row>
    <row r="145" spans="2:23" x14ac:dyDescent="0.55000000000000004">
      <c r="H145" s="32"/>
      <c r="I145" s="32"/>
      <c r="J145" s="32"/>
      <c r="M145" s="34"/>
      <c r="O145" s="34"/>
      <c r="Q145" s="34"/>
      <c r="S145" s="194" t="s">
        <v>111</v>
      </c>
      <c r="T145" s="194"/>
      <c r="U145" s="34"/>
      <c r="V145" s="34"/>
      <c r="W145" s="28" t="s">
        <v>3</v>
      </c>
    </row>
    <row r="146" spans="2:23" x14ac:dyDescent="0.55000000000000004">
      <c r="B146" s="154" t="s">
        <v>44</v>
      </c>
      <c r="C146" s="155"/>
      <c r="D146" s="155"/>
      <c r="E146" s="155"/>
      <c r="F146" s="155"/>
      <c r="G146" s="156"/>
      <c r="H146" s="143" t="s">
        <v>46</v>
      </c>
      <c r="I146" s="143" t="s">
        <v>47</v>
      </c>
      <c r="J146" s="143"/>
      <c r="K146" s="141" t="s">
        <v>48</v>
      </c>
      <c r="L146" s="141"/>
      <c r="M146" s="141"/>
      <c r="N146" s="141"/>
      <c r="O146" s="141"/>
      <c r="P146" s="141"/>
      <c r="Q146" s="141"/>
      <c r="R146" s="141"/>
      <c r="S146" s="141"/>
      <c r="T146" s="141"/>
      <c r="U146" s="141"/>
      <c r="V146" s="141"/>
      <c r="W146" s="141"/>
    </row>
    <row r="147" spans="2:23" x14ac:dyDescent="0.55000000000000004">
      <c r="B147" s="157"/>
      <c r="C147" s="158"/>
      <c r="D147" s="158"/>
      <c r="E147" s="158"/>
      <c r="F147" s="158"/>
      <c r="G147" s="159"/>
      <c r="H147" s="143"/>
      <c r="I147" s="39" t="s">
        <v>49</v>
      </c>
      <c r="J147" s="39" t="s">
        <v>50</v>
      </c>
      <c r="K147" s="141"/>
      <c r="L147" s="141"/>
      <c r="M147" s="141"/>
      <c r="N147" s="141"/>
      <c r="O147" s="141"/>
      <c r="P147" s="141"/>
      <c r="Q147" s="141"/>
      <c r="R147" s="141"/>
      <c r="S147" s="141"/>
      <c r="T147" s="141"/>
      <c r="U147" s="141"/>
      <c r="V147" s="141"/>
      <c r="W147" s="141"/>
    </row>
    <row r="148" spans="2:23" x14ac:dyDescent="0.55000000000000004">
      <c r="B148" s="165"/>
      <c r="C148" s="166"/>
      <c r="D148" s="166"/>
      <c r="E148" s="166"/>
      <c r="F148" s="166"/>
      <c r="G148" s="167"/>
      <c r="H148" s="147">
        <f>SUM(S148:S152)</f>
        <v>0</v>
      </c>
      <c r="I148" s="147">
        <f>ROUNDDOWN(MINA((SUM(S148:S152)-SUM(V148:V152))/2,10000000),0)</f>
        <v>0</v>
      </c>
      <c r="J148" s="147">
        <f>H148-I148</f>
        <v>0</v>
      </c>
      <c r="K148" s="42"/>
      <c r="L148" s="43"/>
      <c r="M148" s="44"/>
      <c r="N148" s="45" t="s">
        <v>51</v>
      </c>
      <c r="O148" s="44"/>
      <c r="P148" s="45" t="s">
        <v>52</v>
      </c>
      <c r="Q148" s="46"/>
      <c r="R148" s="47" t="s">
        <v>53</v>
      </c>
      <c r="S148" s="46">
        <f>PRODUCT(M148,O148,Q148)</f>
        <v>0</v>
      </c>
      <c r="T148" s="46" t="s">
        <v>54</v>
      </c>
      <c r="U148" s="46" t="s">
        <v>55</v>
      </c>
      <c r="V148" s="44"/>
      <c r="W148" s="48" t="s">
        <v>56</v>
      </c>
    </row>
    <row r="149" spans="2:23" x14ac:dyDescent="0.55000000000000004">
      <c r="B149" s="168"/>
      <c r="C149" s="169"/>
      <c r="D149" s="169"/>
      <c r="E149" s="169"/>
      <c r="F149" s="169"/>
      <c r="G149" s="170"/>
      <c r="H149" s="147"/>
      <c r="I149" s="147"/>
      <c r="J149" s="147"/>
      <c r="K149" s="49"/>
      <c r="M149" s="50"/>
      <c r="N149" s="23" t="s">
        <v>51</v>
      </c>
      <c r="O149" s="50"/>
      <c r="P149" s="23" t="s">
        <v>52</v>
      </c>
      <c r="Q149" s="34"/>
      <c r="R149" s="51" t="s">
        <v>53</v>
      </c>
      <c r="S149" s="34">
        <f t="shared" ref="S149:S152" si="27">PRODUCT(M149,O149,Q149)</f>
        <v>0</v>
      </c>
      <c r="T149" s="34" t="s">
        <v>54</v>
      </c>
      <c r="U149" s="34" t="s">
        <v>55</v>
      </c>
      <c r="V149" s="50"/>
      <c r="W149" s="52" t="s">
        <v>56</v>
      </c>
    </row>
    <row r="150" spans="2:23" x14ac:dyDescent="0.55000000000000004">
      <c r="B150" s="168"/>
      <c r="C150" s="169"/>
      <c r="D150" s="169"/>
      <c r="E150" s="169"/>
      <c r="F150" s="169"/>
      <c r="G150" s="170"/>
      <c r="H150" s="147"/>
      <c r="I150" s="147"/>
      <c r="J150" s="147"/>
      <c r="K150" s="49"/>
      <c r="M150" s="50"/>
      <c r="N150" s="23" t="s">
        <v>51</v>
      </c>
      <c r="O150" s="50"/>
      <c r="P150" s="23" t="s">
        <v>52</v>
      </c>
      <c r="Q150" s="34"/>
      <c r="R150" s="51" t="s">
        <v>53</v>
      </c>
      <c r="S150" s="34">
        <f>PRODUCT(M150,O150,Q150)</f>
        <v>0</v>
      </c>
      <c r="T150" s="34" t="s">
        <v>54</v>
      </c>
      <c r="U150" s="34" t="s">
        <v>55</v>
      </c>
      <c r="V150" s="50"/>
      <c r="W150" s="52" t="s">
        <v>56</v>
      </c>
    </row>
    <row r="151" spans="2:23" x14ac:dyDescent="0.55000000000000004">
      <c r="B151" s="168"/>
      <c r="C151" s="169"/>
      <c r="D151" s="169"/>
      <c r="E151" s="169"/>
      <c r="F151" s="169"/>
      <c r="G151" s="170"/>
      <c r="H151" s="147"/>
      <c r="I151" s="147"/>
      <c r="J151" s="147"/>
      <c r="K151" s="49"/>
      <c r="M151" s="50"/>
      <c r="N151" s="23" t="s">
        <v>51</v>
      </c>
      <c r="O151" s="50"/>
      <c r="P151" s="23" t="s">
        <v>52</v>
      </c>
      <c r="Q151" s="34"/>
      <c r="R151" s="51" t="s">
        <v>53</v>
      </c>
      <c r="S151" s="34">
        <f t="shared" si="27"/>
        <v>0</v>
      </c>
      <c r="T151" s="34" t="s">
        <v>54</v>
      </c>
      <c r="U151" s="34" t="s">
        <v>55</v>
      </c>
      <c r="V151" s="50"/>
      <c r="W151" s="52" t="s">
        <v>56</v>
      </c>
    </row>
    <row r="152" spans="2:23" x14ac:dyDescent="0.55000000000000004">
      <c r="B152" s="171"/>
      <c r="C152" s="172"/>
      <c r="D152" s="172"/>
      <c r="E152" s="172"/>
      <c r="F152" s="172"/>
      <c r="G152" s="173"/>
      <c r="H152" s="147"/>
      <c r="I152" s="147"/>
      <c r="J152" s="147"/>
      <c r="K152" s="49"/>
      <c r="M152" s="50"/>
      <c r="N152" s="23" t="s">
        <v>51</v>
      </c>
      <c r="O152" s="50"/>
      <c r="P152" s="23" t="s">
        <v>52</v>
      </c>
      <c r="Q152" s="34"/>
      <c r="R152" s="51" t="s">
        <v>53</v>
      </c>
      <c r="S152" s="34">
        <f t="shared" si="27"/>
        <v>0</v>
      </c>
      <c r="T152" s="34" t="s">
        <v>54</v>
      </c>
      <c r="U152" s="34" t="s">
        <v>55</v>
      </c>
      <c r="V152" s="50"/>
      <c r="W152" s="52" t="s">
        <v>56</v>
      </c>
    </row>
    <row r="153" spans="2:23" x14ac:dyDescent="0.55000000000000004">
      <c r="B153" s="148" t="s">
        <v>60</v>
      </c>
      <c r="C153" s="149"/>
      <c r="D153" s="149"/>
      <c r="E153" s="149"/>
      <c r="F153" s="149"/>
      <c r="G153" s="150"/>
      <c r="H153" s="54">
        <f>SUM(H148:H152)</f>
        <v>0</v>
      </c>
      <c r="I153" s="54">
        <f>SUM(I148:I152)</f>
        <v>0</v>
      </c>
      <c r="J153" s="54">
        <f>SUM(J148:J152)</f>
        <v>0</v>
      </c>
      <c r="K153" s="151"/>
      <c r="L153" s="152"/>
      <c r="M153" s="152"/>
      <c r="N153" s="152"/>
      <c r="O153" s="152"/>
      <c r="P153" s="152"/>
      <c r="Q153" s="152"/>
      <c r="R153" s="152"/>
      <c r="S153" s="152"/>
      <c r="T153" s="152"/>
      <c r="U153" s="152"/>
      <c r="V153" s="152"/>
      <c r="W153" s="153"/>
    </row>
    <row r="154" spans="2:23" x14ac:dyDescent="0.55000000000000004">
      <c r="B154" s="28" t="s">
        <v>61</v>
      </c>
      <c r="C154" s="23" t="s">
        <v>102</v>
      </c>
      <c r="H154" s="32"/>
      <c r="I154" s="32"/>
      <c r="J154" s="32"/>
      <c r="M154" s="34"/>
      <c r="O154" s="34"/>
      <c r="Q154" s="34"/>
      <c r="S154" s="34"/>
      <c r="T154" s="34"/>
      <c r="U154" s="34"/>
      <c r="V154" s="34"/>
    </row>
    <row r="155" spans="2:23" x14ac:dyDescent="0.55000000000000004">
      <c r="B155" s="55" t="s">
        <v>63</v>
      </c>
      <c r="C155" s="23" t="s">
        <v>4</v>
      </c>
      <c r="H155" s="32"/>
      <c r="I155" s="32"/>
      <c r="J155" s="32"/>
      <c r="M155" s="34"/>
      <c r="O155" s="34"/>
      <c r="Q155" s="34"/>
      <c r="S155" s="34"/>
      <c r="T155" s="34"/>
      <c r="U155" s="34"/>
      <c r="V155" s="34"/>
    </row>
    <row r="156" spans="2:23" x14ac:dyDescent="0.55000000000000004">
      <c r="H156" s="32"/>
      <c r="I156" s="32"/>
      <c r="J156" s="32"/>
      <c r="M156" s="34"/>
      <c r="O156" s="34"/>
      <c r="Q156" s="34"/>
      <c r="S156" s="34"/>
      <c r="T156" s="34"/>
      <c r="U156" s="34"/>
      <c r="V156" s="34"/>
    </row>
    <row r="157" spans="2:23" hidden="1" x14ac:dyDescent="0.55000000000000004">
      <c r="B157" s="23" t="s">
        <v>103</v>
      </c>
      <c r="H157" s="32"/>
      <c r="I157" s="32"/>
      <c r="J157" s="32"/>
      <c r="M157" s="34"/>
      <c r="O157" s="34"/>
      <c r="Q157" s="34"/>
      <c r="S157" s="34"/>
      <c r="T157" s="34"/>
      <c r="U157" s="34"/>
      <c r="V157" s="34"/>
    </row>
    <row r="158" spans="2:23" hidden="1" x14ac:dyDescent="0.55000000000000004">
      <c r="H158" s="32"/>
      <c r="I158" s="32"/>
      <c r="J158" s="32"/>
      <c r="M158" s="34"/>
      <c r="O158" s="34"/>
      <c r="Q158" s="34"/>
      <c r="S158" s="194" t="s">
        <v>111</v>
      </c>
      <c r="T158" s="194"/>
      <c r="U158" s="34"/>
      <c r="V158" s="34"/>
      <c r="W158" s="28" t="s">
        <v>3</v>
      </c>
    </row>
    <row r="159" spans="2:23" hidden="1" x14ac:dyDescent="0.55000000000000004">
      <c r="B159" s="154" t="s">
        <v>44</v>
      </c>
      <c r="C159" s="155"/>
      <c r="D159" s="155"/>
      <c r="E159" s="155"/>
      <c r="F159" s="155"/>
      <c r="G159" s="156"/>
      <c r="H159" s="143" t="s">
        <v>46</v>
      </c>
      <c r="I159" s="143" t="s">
        <v>47</v>
      </c>
      <c r="J159" s="143"/>
      <c r="K159" s="141" t="s">
        <v>48</v>
      </c>
      <c r="L159" s="141"/>
      <c r="M159" s="141"/>
      <c r="N159" s="141"/>
      <c r="O159" s="141"/>
      <c r="P159" s="141"/>
      <c r="Q159" s="141"/>
      <c r="R159" s="141"/>
      <c r="S159" s="141"/>
      <c r="T159" s="141"/>
      <c r="U159" s="141"/>
      <c r="V159" s="141"/>
      <c r="W159" s="141"/>
    </row>
    <row r="160" spans="2:23" hidden="1" x14ac:dyDescent="0.55000000000000004">
      <c r="B160" s="157"/>
      <c r="C160" s="158"/>
      <c r="D160" s="158"/>
      <c r="E160" s="158"/>
      <c r="F160" s="158"/>
      <c r="G160" s="159"/>
      <c r="H160" s="143"/>
      <c r="I160" s="39" t="s">
        <v>49</v>
      </c>
      <c r="J160" s="39" t="s">
        <v>50</v>
      </c>
      <c r="K160" s="141"/>
      <c r="L160" s="141"/>
      <c r="M160" s="141"/>
      <c r="N160" s="141"/>
      <c r="O160" s="141"/>
      <c r="P160" s="141"/>
      <c r="Q160" s="141"/>
      <c r="R160" s="141"/>
      <c r="S160" s="141"/>
      <c r="T160" s="141"/>
      <c r="U160" s="141"/>
      <c r="V160" s="141"/>
      <c r="W160" s="141"/>
    </row>
    <row r="161" spans="2:23" hidden="1" x14ac:dyDescent="0.55000000000000004">
      <c r="B161" s="165"/>
      <c r="C161" s="166"/>
      <c r="D161" s="166"/>
      <c r="E161" s="166"/>
      <c r="F161" s="166"/>
      <c r="G161" s="167"/>
      <c r="H161" s="147">
        <f>SUM(S161:S165)</f>
        <v>0</v>
      </c>
      <c r="I161" s="147">
        <f>ROUNDDOWN((SUM(S161:S165)-SUM(V161:V165))/2,0)</f>
        <v>0</v>
      </c>
      <c r="J161" s="147">
        <f>H161-I161</f>
        <v>0</v>
      </c>
      <c r="K161" s="42"/>
      <c r="L161" s="43"/>
      <c r="M161" s="44"/>
      <c r="N161" s="45" t="s">
        <v>51</v>
      </c>
      <c r="O161" s="44"/>
      <c r="P161" s="45" t="s">
        <v>52</v>
      </c>
      <c r="Q161" s="46"/>
      <c r="R161" s="47" t="s">
        <v>53</v>
      </c>
      <c r="S161" s="46">
        <f>PRODUCT(M161,O161,Q161)</f>
        <v>0</v>
      </c>
      <c r="T161" s="46" t="s">
        <v>54</v>
      </c>
      <c r="U161" s="46" t="s">
        <v>55</v>
      </c>
      <c r="V161" s="44"/>
      <c r="W161" s="48" t="s">
        <v>56</v>
      </c>
    </row>
    <row r="162" spans="2:23" hidden="1" x14ac:dyDescent="0.55000000000000004">
      <c r="B162" s="168"/>
      <c r="C162" s="169"/>
      <c r="D162" s="169"/>
      <c r="E162" s="169"/>
      <c r="F162" s="169"/>
      <c r="G162" s="170"/>
      <c r="H162" s="147"/>
      <c r="I162" s="147"/>
      <c r="J162" s="147"/>
      <c r="K162" s="49"/>
      <c r="M162" s="50"/>
      <c r="N162" s="23" t="s">
        <v>51</v>
      </c>
      <c r="O162" s="50"/>
      <c r="P162" s="23" t="s">
        <v>52</v>
      </c>
      <c r="Q162" s="34"/>
      <c r="R162" s="51" t="s">
        <v>53</v>
      </c>
      <c r="S162" s="34">
        <f t="shared" ref="S162:S165" si="28">PRODUCT(M162,O162,Q162)</f>
        <v>0</v>
      </c>
      <c r="T162" s="34" t="s">
        <v>54</v>
      </c>
      <c r="U162" s="34" t="s">
        <v>55</v>
      </c>
      <c r="V162" s="50"/>
      <c r="W162" s="52" t="s">
        <v>56</v>
      </c>
    </row>
    <row r="163" spans="2:23" hidden="1" x14ac:dyDescent="0.55000000000000004">
      <c r="B163" s="168"/>
      <c r="C163" s="169"/>
      <c r="D163" s="169"/>
      <c r="E163" s="169"/>
      <c r="F163" s="169"/>
      <c r="G163" s="170"/>
      <c r="H163" s="147"/>
      <c r="I163" s="147"/>
      <c r="J163" s="147"/>
      <c r="K163" s="49"/>
      <c r="M163" s="50"/>
      <c r="N163" s="23" t="s">
        <v>51</v>
      </c>
      <c r="O163" s="50"/>
      <c r="P163" s="23" t="s">
        <v>52</v>
      </c>
      <c r="Q163" s="34"/>
      <c r="R163" s="51" t="s">
        <v>53</v>
      </c>
      <c r="S163" s="34">
        <f t="shared" si="28"/>
        <v>0</v>
      </c>
      <c r="T163" s="34" t="s">
        <v>54</v>
      </c>
      <c r="U163" s="34" t="s">
        <v>55</v>
      </c>
      <c r="V163" s="50"/>
      <c r="W163" s="52" t="s">
        <v>56</v>
      </c>
    </row>
    <row r="164" spans="2:23" hidden="1" x14ac:dyDescent="0.55000000000000004">
      <c r="B164" s="168"/>
      <c r="C164" s="169"/>
      <c r="D164" s="169"/>
      <c r="E164" s="169"/>
      <c r="F164" s="169"/>
      <c r="G164" s="170"/>
      <c r="H164" s="147"/>
      <c r="I164" s="147"/>
      <c r="J164" s="147"/>
      <c r="K164" s="49"/>
      <c r="M164" s="50"/>
      <c r="N164" s="23" t="s">
        <v>51</v>
      </c>
      <c r="O164" s="50"/>
      <c r="P164" s="23" t="s">
        <v>52</v>
      </c>
      <c r="Q164" s="34"/>
      <c r="R164" s="51" t="s">
        <v>53</v>
      </c>
      <c r="S164" s="34">
        <f t="shared" si="28"/>
        <v>0</v>
      </c>
      <c r="T164" s="34" t="s">
        <v>54</v>
      </c>
      <c r="U164" s="34" t="s">
        <v>55</v>
      </c>
      <c r="V164" s="50"/>
      <c r="W164" s="52" t="s">
        <v>56</v>
      </c>
    </row>
    <row r="165" spans="2:23" hidden="1" x14ac:dyDescent="0.55000000000000004">
      <c r="B165" s="171"/>
      <c r="C165" s="172"/>
      <c r="D165" s="172"/>
      <c r="E165" s="172"/>
      <c r="F165" s="172"/>
      <c r="G165" s="173"/>
      <c r="H165" s="147"/>
      <c r="I165" s="147"/>
      <c r="J165" s="147"/>
      <c r="K165" s="49"/>
      <c r="M165" s="50"/>
      <c r="N165" s="23" t="s">
        <v>51</v>
      </c>
      <c r="O165" s="50"/>
      <c r="P165" s="23" t="s">
        <v>52</v>
      </c>
      <c r="Q165" s="34"/>
      <c r="R165" s="51" t="s">
        <v>53</v>
      </c>
      <c r="S165" s="34">
        <f t="shared" si="28"/>
        <v>0</v>
      </c>
      <c r="T165" s="34" t="s">
        <v>54</v>
      </c>
      <c r="U165" s="34" t="s">
        <v>55</v>
      </c>
      <c r="V165" s="50"/>
      <c r="W165" s="52" t="s">
        <v>56</v>
      </c>
    </row>
    <row r="166" spans="2:23" hidden="1" x14ac:dyDescent="0.55000000000000004">
      <c r="B166" s="148" t="s">
        <v>60</v>
      </c>
      <c r="C166" s="149"/>
      <c r="D166" s="149"/>
      <c r="E166" s="149"/>
      <c r="F166" s="149"/>
      <c r="G166" s="150"/>
      <c r="H166" s="54">
        <f>SUM(H161:H165)</f>
        <v>0</v>
      </c>
      <c r="I166" s="54">
        <f>SUM(I161:I165)</f>
        <v>0</v>
      </c>
      <c r="J166" s="54">
        <f>SUM(J161:J165)</f>
        <v>0</v>
      </c>
      <c r="K166" s="151"/>
      <c r="L166" s="152"/>
      <c r="M166" s="152"/>
      <c r="N166" s="152"/>
      <c r="O166" s="152"/>
      <c r="P166" s="152"/>
      <c r="Q166" s="152"/>
      <c r="R166" s="152"/>
      <c r="S166" s="152"/>
      <c r="T166" s="152"/>
      <c r="U166" s="152"/>
      <c r="V166" s="152"/>
      <c r="W166" s="153"/>
    </row>
    <row r="167" spans="2:23" hidden="1" x14ac:dyDescent="0.55000000000000004">
      <c r="B167" s="28" t="s">
        <v>61</v>
      </c>
      <c r="C167" s="23" t="s">
        <v>104</v>
      </c>
      <c r="H167" s="32"/>
      <c r="I167" s="32"/>
      <c r="J167" s="32"/>
      <c r="M167" s="34"/>
      <c r="O167" s="34"/>
      <c r="Q167" s="34"/>
      <c r="S167" s="34"/>
      <c r="T167" s="34"/>
      <c r="U167" s="34"/>
      <c r="V167" s="34"/>
    </row>
    <row r="168" spans="2:23" hidden="1" x14ac:dyDescent="0.55000000000000004">
      <c r="B168" s="55" t="s">
        <v>63</v>
      </c>
      <c r="C168" s="23" t="s">
        <v>4</v>
      </c>
      <c r="H168" s="32"/>
      <c r="I168" s="32"/>
      <c r="J168" s="32"/>
      <c r="M168" s="34"/>
      <c r="O168" s="34"/>
      <c r="Q168" s="34"/>
      <c r="S168" s="34"/>
      <c r="T168" s="34"/>
      <c r="U168" s="34"/>
      <c r="V168" s="34"/>
    </row>
    <row r="169" spans="2:23" hidden="1" x14ac:dyDescent="0.55000000000000004">
      <c r="H169" s="32"/>
      <c r="I169" s="32"/>
      <c r="J169" s="32"/>
      <c r="M169" s="34"/>
      <c r="O169" s="34"/>
      <c r="Q169" s="34"/>
      <c r="S169" s="34"/>
      <c r="T169" s="34"/>
      <c r="U169" s="34"/>
      <c r="V169" s="34"/>
    </row>
    <row r="170" spans="2:23" hidden="1" x14ac:dyDescent="0.55000000000000004">
      <c r="H170" s="32"/>
      <c r="I170" s="32"/>
      <c r="J170" s="32"/>
      <c r="M170" s="34"/>
      <c r="O170" s="34"/>
      <c r="Q170" s="34"/>
      <c r="S170" s="34"/>
      <c r="T170" s="34"/>
      <c r="U170" s="34"/>
      <c r="V170" s="34"/>
    </row>
    <row r="171" spans="2:23" ht="14" hidden="1" x14ac:dyDescent="0.55000000000000004">
      <c r="B171" s="75" t="s">
        <v>105</v>
      </c>
      <c r="H171" s="32"/>
      <c r="I171" s="32"/>
      <c r="J171" s="32"/>
      <c r="M171" s="34"/>
      <c r="O171" s="34"/>
      <c r="Q171" s="34"/>
      <c r="S171" s="34"/>
      <c r="T171" s="34"/>
      <c r="U171" s="34"/>
      <c r="V171" s="34"/>
    </row>
    <row r="172" spans="2:23" hidden="1" x14ac:dyDescent="0.55000000000000004">
      <c r="H172" s="32"/>
      <c r="I172" s="32"/>
      <c r="J172" s="32"/>
      <c r="M172" s="34"/>
      <c r="O172" s="34"/>
      <c r="Q172" s="34"/>
      <c r="S172" s="194" t="s">
        <v>111</v>
      </c>
      <c r="T172" s="194"/>
      <c r="U172" s="34"/>
      <c r="V172" s="34"/>
      <c r="W172" s="28" t="s">
        <v>3</v>
      </c>
    </row>
    <row r="173" spans="2:23" hidden="1" x14ac:dyDescent="0.55000000000000004">
      <c r="B173" s="154" t="s">
        <v>44</v>
      </c>
      <c r="C173" s="155"/>
      <c r="D173" s="155"/>
      <c r="E173" s="155"/>
      <c r="F173" s="155"/>
      <c r="G173" s="156"/>
      <c r="H173" s="143" t="s">
        <v>46</v>
      </c>
      <c r="I173" s="143" t="s">
        <v>47</v>
      </c>
      <c r="J173" s="143"/>
      <c r="K173" s="141" t="s">
        <v>48</v>
      </c>
      <c r="L173" s="141"/>
      <c r="M173" s="141"/>
      <c r="N173" s="141"/>
      <c r="O173" s="141"/>
      <c r="P173" s="141"/>
      <c r="Q173" s="141"/>
      <c r="R173" s="141"/>
      <c r="S173" s="141"/>
      <c r="T173" s="141"/>
      <c r="U173" s="141"/>
      <c r="V173" s="141"/>
      <c r="W173" s="141"/>
    </row>
    <row r="174" spans="2:23" hidden="1" x14ac:dyDescent="0.55000000000000004">
      <c r="B174" s="157"/>
      <c r="C174" s="158"/>
      <c r="D174" s="158"/>
      <c r="E174" s="158"/>
      <c r="F174" s="158"/>
      <c r="G174" s="159"/>
      <c r="H174" s="143"/>
      <c r="I174" s="39" t="s">
        <v>49</v>
      </c>
      <c r="J174" s="39" t="s">
        <v>50</v>
      </c>
      <c r="K174" s="141"/>
      <c r="L174" s="141"/>
      <c r="M174" s="141"/>
      <c r="N174" s="141"/>
      <c r="O174" s="141"/>
      <c r="P174" s="141"/>
      <c r="Q174" s="141"/>
      <c r="R174" s="141"/>
      <c r="S174" s="141"/>
      <c r="T174" s="141"/>
      <c r="U174" s="141"/>
      <c r="V174" s="141"/>
      <c r="W174" s="141"/>
    </row>
    <row r="175" spans="2:23" hidden="1" x14ac:dyDescent="0.55000000000000004">
      <c r="B175" s="165"/>
      <c r="C175" s="166"/>
      <c r="D175" s="166"/>
      <c r="E175" s="166"/>
      <c r="F175" s="166"/>
      <c r="G175" s="167"/>
      <c r="H175" s="147">
        <f>SUM(S175:S179)</f>
        <v>0</v>
      </c>
      <c r="I175" s="147">
        <f>SUM(S175:S179)-SUM(V175:V179)</f>
        <v>0</v>
      </c>
      <c r="J175" s="147">
        <f>H175-I175</f>
        <v>0</v>
      </c>
      <c r="K175" s="56" t="s">
        <v>106</v>
      </c>
      <c r="L175" s="43"/>
      <c r="M175" s="44"/>
      <c r="N175" s="45" t="s">
        <v>51</v>
      </c>
      <c r="O175" s="44"/>
      <c r="P175" s="45" t="s">
        <v>107</v>
      </c>
      <c r="Q175" s="44"/>
      <c r="R175" s="47" t="s">
        <v>108</v>
      </c>
      <c r="S175" s="46">
        <f>PRODUCT(M175,O175,Q175)</f>
        <v>0</v>
      </c>
      <c r="T175" s="46" t="s">
        <v>54</v>
      </c>
      <c r="U175" s="46" t="s">
        <v>55</v>
      </c>
      <c r="V175" s="44"/>
      <c r="W175" s="48" t="s">
        <v>56</v>
      </c>
    </row>
    <row r="176" spans="2:23" hidden="1" x14ac:dyDescent="0.55000000000000004">
      <c r="B176" s="168"/>
      <c r="C176" s="169"/>
      <c r="D176" s="169"/>
      <c r="E176" s="169"/>
      <c r="F176" s="169"/>
      <c r="G176" s="170"/>
      <c r="H176" s="147"/>
      <c r="I176" s="147"/>
      <c r="J176" s="147"/>
      <c r="K176" s="53" t="s">
        <v>109</v>
      </c>
      <c r="M176" s="50"/>
      <c r="N176" s="23" t="s">
        <v>51</v>
      </c>
      <c r="O176" s="50"/>
      <c r="P176" s="23" t="s">
        <v>52</v>
      </c>
      <c r="Q176" s="34"/>
      <c r="R176" s="51" t="s">
        <v>53</v>
      </c>
      <c r="S176" s="34">
        <f t="shared" ref="S176:S179" si="29">PRODUCT(M176,O176,Q176)</f>
        <v>0</v>
      </c>
      <c r="T176" s="34" t="s">
        <v>54</v>
      </c>
      <c r="U176" s="34" t="s">
        <v>55</v>
      </c>
      <c r="V176" s="50"/>
      <c r="W176" s="52" t="s">
        <v>56</v>
      </c>
    </row>
    <row r="177" spans="2:23" hidden="1" x14ac:dyDescent="0.55000000000000004">
      <c r="B177" s="168"/>
      <c r="C177" s="169"/>
      <c r="D177" s="169"/>
      <c r="E177" s="169"/>
      <c r="F177" s="169"/>
      <c r="G177" s="170"/>
      <c r="H177" s="147"/>
      <c r="I177" s="147"/>
      <c r="J177" s="147"/>
      <c r="K177" s="53" t="s">
        <v>110</v>
      </c>
      <c r="M177" s="50"/>
      <c r="N177" s="23" t="s">
        <v>51</v>
      </c>
      <c r="O177" s="50"/>
      <c r="P177" s="23" t="s">
        <v>52</v>
      </c>
      <c r="Q177" s="34"/>
      <c r="R177" s="51" t="s">
        <v>53</v>
      </c>
      <c r="S177" s="34">
        <f t="shared" si="29"/>
        <v>0</v>
      </c>
      <c r="T177" s="34" t="s">
        <v>54</v>
      </c>
      <c r="U177" s="34" t="s">
        <v>55</v>
      </c>
      <c r="V177" s="50"/>
      <c r="W177" s="52" t="s">
        <v>56</v>
      </c>
    </row>
    <row r="178" spans="2:23" hidden="1" x14ac:dyDescent="0.55000000000000004">
      <c r="B178" s="168"/>
      <c r="C178" s="169"/>
      <c r="D178" s="169"/>
      <c r="E178" s="169"/>
      <c r="F178" s="169"/>
      <c r="G178" s="170"/>
      <c r="H178" s="147"/>
      <c r="I178" s="147"/>
      <c r="J178" s="147"/>
      <c r="K178" s="49"/>
      <c r="M178" s="50"/>
      <c r="N178" s="23" t="s">
        <v>51</v>
      </c>
      <c r="O178" s="50"/>
      <c r="P178" s="23" t="s">
        <v>52</v>
      </c>
      <c r="Q178" s="34"/>
      <c r="R178" s="51" t="s">
        <v>53</v>
      </c>
      <c r="S178" s="34">
        <f t="shared" si="29"/>
        <v>0</v>
      </c>
      <c r="T178" s="34" t="s">
        <v>54</v>
      </c>
      <c r="U178" s="34" t="s">
        <v>55</v>
      </c>
      <c r="V178" s="50"/>
      <c r="W178" s="52" t="s">
        <v>56</v>
      </c>
    </row>
    <row r="179" spans="2:23" hidden="1" x14ac:dyDescent="0.55000000000000004">
      <c r="B179" s="171"/>
      <c r="C179" s="172"/>
      <c r="D179" s="172"/>
      <c r="E179" s="172"/>
      <c r="F179" s="172"/>
      <c r="G179" s="173"/>
      <c r="H179" s="147"/>
      <c r="I179" s="147"/>
      <c r="J179" s="147"/>
      <c r="K179" s="49"/>
      <c r="M179" s="50"/>
      <c r="N179" s="23" t="s">
        <v>51</v>
      </c>
      <c r="O179" s="50"/>
      <c r="P179" s="23" t="s">
        <v>52</v>
      </c>
      <c r="Q179" s="34"/>
      <c r="R179" s="51" t="s">
        <v>53</v>
      </c>
      <c r="S179" s="34">
        <f t="shared" si="29"/>
        <v>0</v>
      </c>
      <c r="T179" s="34" t="s">
        <v>54</v>
      </c>
      <c r="U179" s="34" t="s">
        <v>55</v>
      </c>
      <c r="V179" s="50"/>
      <c r="W179" s="52" t="s">
        <v>56</v>
      </c>
    </row>
    <row r="180" spans="2:23" hidden="1" x14ac:dyDescent="0.55000000000000004">
      <c r="B180" s="148" t="s">
        <v>60</v>
      </c>
      <c r="C180" s="149"/>
      <c r="D180" s="149"/>
      <c r="E180" s="149"/>
      <c r="F180" s="149"/>
      <c r="G180" s="150"/>
      <c r="H180" s="54">
        <f>SUM(H175:H179)</f>
        <v>0</v>
      </c>
      <c r="I180" s="54">
        <f>SUM(I175:I179)</f>
        <v>0</v>
      </c>
      <c r="J180" s="54">
        <f>SUM(J175:J179)</f>
        <v>0</v>
      </c>
      <c r="K180" s="151"/>
      <c r="L180" s="152"/>
      <c r="M180" s="152"/>
      <c r="N180" s="152"/>
      <c r="O180" s="152"/>
      <c r="P180" s="152"/>
      <c r="Q180" s="152"/>
      <c r="R180" s="152"/>
      <c r="S180" s="152"/>
      <c r="T180" s="152"/>
      <c r="U180" s="152"/>
      <c r="V180" s="152"/>
      <c r="W180" s="153"/>
    </row>
    <row r="181" spans="2:23" hidden="1" x14ac:dyDescent="0.55000000000000004">
      <c r="B181" s="28" t="s">
        <v>61</v>
      </c>
      <c r="C181" s="23" t="s">
        <v>8</v>
      </c>
      <c r="H181" s="32"/>
      <c r="I181" s="32"/>
      <c r="J181" s="32"/>
      <c r="M181" s="34"/>
      <c r="O181" s="34"/>
      <c r="Q181" s="34"/>
      <c r="S181" s="34"/>
      <c r="T181" s="34"/>
      <c r="U181" s="34"/>
      <c r="V181" s="34"/>
    </row>
    <row r="182" spans="2:23" hidden="1" x14ac:dyDescent="0.55000000000000004">
      <c r="B182" s="55" t="s">
        <v>63</v>
      </c>
      <c r="C182" s="23" t="s">
        <v>9</v>
      </c>
      <c r="H182" s="32"/>
      <c r="I182" s="32"/>
      <c r="J182" s="32"/>
      <c r="M182" s="34"/>
      <c r="O182" s="34"/>
      <c r="Q182" s="34"/>
      <c r="S182" s="34"/>
      <c r="T182" s="34"/>
      <c r="U182" s="34"/>
      <c r="V182" s="34"/>
    </row>
  </sheetData>
  <mergeCells count="168">
    <mergeCell ref="Q112:T112"/>
    <mergeCell ref="S145:T145"/>
    <mergeCell ref="S158:T158"/>
    <mergeCell ref="S172:T172"/>
    <mergeCell ref="B173:G174"/>
    <mergeCell ref="H173:H174"/>
    <mergeCell ref="I173:J173"/>
    <mergeCell ref="K173:W174"/>
    <mergeCell ref="B175:G179"/>
    <mergeCell ref="H175:H179"/>
    <mergeCell ref="I175:I179"/>
    <mergeCell ref="J175:J179"/>
    <mergeCell ref="B146:G147"/>
    <mergeCell ref="H146:H147"/>
    <mergeCell ref="I146:J146"/>
    <mergeCell ref="K146:W147"/>
    <mergeCell ref="B148:G152"/>
    <mergeCell ref="H148:H152"/>
    <mergeCell ref="I148:I152"/>
    <mergeCell ref="J148:J152"/>
    <mergeCell ref="B153:G153"/>
    <mergeCell ref="K153:W153"/>
    <mergeCell ref="H135:H139"/>
    <mergeCell ref="I135:I139"/>
    <mergeCell ref="B180:G180"/>
    <mergeCell ref="K180:W180"/>
    <mergeCell ref="B159:G160"/>
    <mergeCell ref="H159:H160"/>
    <mergeCell ref="I159:J159"/>
    <mergeCell ref="K159:W160"/>
    <mergeCell ref="B161:G165"/>
    <mergeCell ref="H161:H165"/>
    <mergeCell ref="I161:I165"/>
    <mergeCell ref="J161:J165"/>
    <mergeCell ref="B166:G166"/>
    <mergeCell ref="K166:W166"/>
    <mergeCell ref="J135:J139"/>
    <mergeCell ref="K135:K139"/>
    <mergeCell ref="L135:Q139"/>
    <mergeCell ref="R135:W139"/>
    <mergeCell ref="B140:G140"/>
    <mergeCell ref="L140:Q140"/>
    <mergeCell ref="R140:W140"/>
    <mergeCell ref="I115:I119"/>
    <mergeCell ref="J115:J119"/>
    <mergeCell ref="K115:K119"/>
    <mergeCell ref="L115:Q119"/>
    <mergeCell ref="R115:W119"/>
    <mergeCell ref="B120:G124"/>
    <mergeCell ref="H120:H124"/>
    <mergeCell ref="I120:I124"/>
    <mergeCell ref="J120:J124"/>
    <mergeCell ref="K120:K124"/>
    <mergeCell ref="L120:Q124"/>
    <mergeCell ref="R120:W124"/>
    <mergeCell ref="B125:G129"/>
    <mergeCell ref="H125:H129"/>
    <mergeCell ref="I125:I129"/>
    <mergeCell ref="J125:J129"/>
    <mergeCell ref="K125:K129"/>
    <mergeCell ref="J24:J28"/>
    <mergeCell ref="K53:W53"/>
    <mergeCell ref="C54:E54"/>
    <mergeCell ref="K58:W59"/>
    <mergeCell ref="K65:W65"/>
    <mergeCell ref="B76:G77"/>
    <mergeCell ref="H76:H77"/>
    <mergeCell ref="I76:J76"/>
    <mergeCell ref="K76:W77"/>
    <mergeCell ref="S57:T57"/>
    <mergeCell ref="S75:T75"/>
    <mergeCell ref="R130:W134"/>
    <mergeCell ref="O2:W2"/>
    <mergeCell ref="K9:W10"/>
    <mergeCell ref="K16:W16"/>
    <mergeCell ref="K22:W23"/>
    <mergeCell ref="K29:W29"/>
    <mergeCell ref="B36:B37"/>
    <mergeCell ref="C36:C37"/>
    <mergeCell ref="D36:D37"/>
    <mergeCell ref="E36:E37"/>
    <mergeCell ref="F36:F37"/>
    <mergeCell ref="G36:G37"/>
    <mergeCell ref="H36:H37"/>
    <mergeCell ref="I36:J36"/>
    <mergeCell ref="K36:W37"/>
    <mergeCell ref="S8:T8"/>
    <mergeCell ref="S21:T21"/>
    <mergeCell ref="Q35:T35"/>
    <mergeCell ref="B29:E29"/>
    <mergeCell ref="F29:G29"/>
    <mergeCell ref="B24:E28"/>
    <mergeCell ref="F24:G28"/>
    <mergeCell ref="H24:H28"/>
    <mergeCell ref="I24:I28"/>
    <mergeCell ref="B135:G139"/>
    <mergeCell ref="B104:G108"/>
    <mergeCell ref="H104:H108"/>
    <mergeCell ref="I104:I108"/>
    <mergeCell ref="J104:J108"/>
    <mergeCell ref="B109:G109"/>
    <mergeCell ref="K109:W109"/>
    <mergeCell ref="B113:G114"/>
    <mergeCell ref="H113:H114"/>
    <mergeCell ref="I113:I114"/>
    <mergeCell ref="J113:J114"/>
    <mergeCell ref="K113:K114"/>
    <mergeCell ref="L113:Q114"/>
    <mergeCell ref="R113:W114"/>
    <mergeCell ref="B115:G119"/>
    <mergeCell ref="H115:H119"/>
    <mergeCell ref="L125:Q129"/>
    <mergeCell ref="R125:W129"/>
    <mergeCell ref="B130:G134"/>
    <mergeCell ref="H130:H134"/>
    <mergeCell ref="I130:I134"/>
    <mergeCell ref="J130:J134"/>
    <mergeCell ref="K130:K134"/>
    <mergeCell ref="L130:Q134"/>
    <mergeCell ref="B91:G95"/>
    <mergeCell ref="H91:H95"/>
    <mergeCell ref="I91:I95"/>
    <mergeCell ref="J91:J95"/>
    <mergeCell ref="B96:G96"/>
    <mergeCell ref="K96:W96"/>
    <mergeCell ref="B102:G103"/>
    <mergeCell ref="H102:H103"/>
    <mergeCell ref="I102:J102"/>
    <mergeCell ref="K102:W103"/>
    <mergeCell ref="S101:T101"/>
    <mergeCell ref="B83:G83"/>
    <mergeCell ref="K83:W83"/>
    <mergeCell ref="B89:G90"/>
    <mergeCell ref="H89:H90"/>
    <mergeCell ref="I89:J89"/>
    <mergeCell ref="K89:W90"/>
    <mergeCell ref="S88:T88"/>
    <mergeCell ref="B58:C59"/>
    <mergeCell ref="B60:C64"/>
    <mergeCell ref="B65:C65"/>
    <mergeCell ref="D65:G65"/>
    <mergeCell ref="D60:G64"/>
    <mergeCell ref="D58:G59"/>
    <mergeCell ref="H58:H59"/>
    <mergeCell ref="I58:J58"/>
    <mergeCell ref="H60:H64"/>
    <mergeCell ref="I60:I64"/>
    <mergeCell ref="J60:J64"/>
    <mergeCell ref="B78:G82"/>
    <mergeCell ref="H78:H82"/>
    <mergeCell ref="I78:I82"/>
    <mergeCell ref="J78:J82"/>
    <mergeCell ref="B16:E16"/>
    <mergeCell ref="F16:G16"/>
    <mergeCell ref="B22:E23"/>
    <mergeCell ref="F22:G23"/>
    <mergeCell ref="H22:H23"/>
    <mergeCell ref="I22:J22"/>
    <mergeCell ref="B11:E15"/>
    <mergeCell ref="B4:S4"/>
    <mergeCell ref="F11:G15"/>
    <mergeCell ref="H11:H15"/>
    <mergeCell ref="I11:I15"/>
    <mergeCell ref="J11:J15"/>
    <mergeCell ref="I9:J9"/>
    <mergeCell ref="H9:H10"/>
    <mergeCell ref="F9:G10"/>
    <mergeCell ref="B9:E10"/>
  </mergeCells>
  <phoneticPr fontId="2"/>
  <pageMargins left="0.70866141732283472" right="0.70866141732283472" top="0.74803149606299213" bottom="0.74803149606299213" header="0.31496062992125984" footer="0.31496062992125984"/>
  <pageSetup paperSize="9" scale="48" orientation="portrait" blackAndWhite="1" r:id="rId1"/>
  <rowBreaks count="1" manualBreakCount="1">
    <brk id="70" max="21" man="1"/>
  </rowBreaks>
  <colBreaks count="2" manualBreakCount="2">
    <brk id="8" max="155" man="1"/>
    <brk id="20" max="1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2:F62"/>
  <sheetViews>
    <sheetView view="pageBreakPreview" zoomScale="150" zoomScaleNormal="100" zoomScaleSheetLayoutView="150" workbookViewId="0">
      <selection activeCell="B4" sqref="B4:F4"/>
    </sheetView>
  </sheetViews>
  <sheetFormatPr defaultColWidth="8.6640625" defaultRowHeight="13" x14ac:dyDescent="0.55000000000000004"/>
  <cols>
    <col min="1" max="1" width="8.6640625" style="23"/>
    <col min="2" max="2" width="45.08203125" style="24" customWidth="1"/>
    <col min="3" max="5" width="17.1640625" style="23" customWidth="1"/>
    <col min="6" max="6" width="13.6640625" style="23" customWidth="1"/>
    <col min="7" max="16384" width="8.6640625" style="23"/>
  </cols>
  <sheetData>
    <row r="2" spans="2:6" x14ac:dyDescent="0.55000000000000004">
      <c r="B2" s="23" t="s">
        <v>150</v>
      </c>
    </row>
    <row r="4" spans="2:6" ht="13.25" customHeight="1" x14ac:dyDescent="0.55000000000000004">
      <c r="B4" s="135" t="s">
        <v>223</v>
      </c>
      <c r="C4" s="135"/>
      <c r="D4" s="135"/>
      <c r="E4" s="135"/>
      <c r="F4" s="135"/>
    </row>
    <row r="6" spans="2:6" x14ac:dyDescent="0.55000000000000004">
      <c r="F6" s="25" t="s">
        <v>11</v>
      </c>
    </row>
    <row r="7" spans="2:6" x14ac:dyDescent="0.55000000000000004">
      <c r="F7" s="25" t="s">
        <v>12</v>
      </c>
    </row>
    <row r="8" spans="2:6" x14ac:dyDescent="0.55000000000000004">
      <c r="B8" s="33" t="str">
        <f>マスタ!C14</f>
        <v>一般社団法人Jミルク</v>
      </c>
    </row>
    <row r="9" spans="2:6" x14ac:dyDescent="0.55000000000000004">
      <c r="B9" s="24" t="str">
        <f>マスタ!C15</f>
        <v>会長　大貫　陽一</v>
      </c>
      <c r="C9" s="23" t="s">
        <v>126</v>
      </c>
    </row>
    <row r="11" spans="2:6" x14ac:dyDescent="0.55000000000000004">
      <c r="C11" s="23" t="s">
        <v>127</v>
      </c>
      <c r="D11" s="138" t="str">
        <f>マスタ!C4</f>
        <v>東京都港区○○△ー×</v>
      </c>
      <c r="E11" s="138"/>
      <c r="F11" s="138"/>
    </row>
    <row r="12" spans="2:6" x14ac:dyDescent="0.55000000000000004">
      <c r="C12" s="23" t="s">
        <v>128</v>
      </c>
      <c r="D12" s="138" t="str">
        <f>マスタ!C2</f>
        <v>一般社団法人○○協会</v>
      </c>
      <c r="E12" s="138"/>
      <c r="F12" s="138"/>
    </row>
    <row r="13" spans="2:6" x14ac:dyDescent="0.55000000000000004">
      <c r="C13" s="23" t="s">
        <v>129</v>
      </c>
      <c r="D13" s="138" t="str">
        <f>マスタ!C3</f>
        <v>代表理事理事長　○○　太郎</v>
      </c>
      <c r="E13" s="138"/>
      <c r="F13" s="138"/>
    </row>
    <row r="15" spans="2:6" ht="67.25" customHeight="1" x14ac:dyDescent="0.55000000000000004">
      <c r="B15" s="136" t="str">
        <f>"　"&amp;マスタ!$C$23&amp;"のあった国産畜産物利用安定化対策事業（国産乳製品等需要拡大事業）の実施について、下記のとおり変更したいので承認されたく国産牛乳乳製品の需要拡大・競争力強化対策事業実施要綱別添５の第７の２の規定に基づき申請します。"</f>
        <v>　で補助金交付決定通知のあった国産畜産物利用安定化対策事業（国産乳製品等需要拡大事業）の実施について、下記のとおり変更したいので承認されたく国産牛乳乳製品の需要拡大・競争力強化対策事業実施要綱別添５の第７の２の規定に基づき申請します。</v>
      </c>
      <c r="C15" s="136"/>
      <c r="D15" s="136"/>
      <c r="E15" s="136"/>
      <c r="F15" s="136"/>
    </row>
    <row r="16" spans="2:6" x14ac:dyDescent="0.55000000000000004">
      <c r="C16" s="27"/>
      <c r="D16" s="27"/>
      <c r="E16" s="27"/>
      <c r="F16" s="27"/>
    </row>
    <row r="17" spans="2:6" x14ac:dyDescent="0.55000000000000004">
      <c r="B17" s="135" t="s">
        <v>131</v>
      </c>
      <c r="C17" s="135"/>
      <c r="D17" s="135"/>
      <c r="E17" s="135"/>
      <c r="F17" s="135"/>
    </row>
    <row r="18" spans="2:6" x14ac:dyDescent="0.55000000000000004">
      <c r="C18" s="27"/>
      <c r="D18" s="27"/>
      <c r="E18" s="27"/>
      <c r="F18" s="27"/>
    </row>
    <row r="19" spans="2:6" x14ac:dyDescent="0.55000000000000004">
      <c r="B19" s="24" t="s">
        <v>151</v>
      </c>
      <c r="C19" s="27"/>
      <c r="D19" s="27"/>
      <c r="E19" s="27"/>
      <c r="F19" s="27"/>
    </row>
    <row r="20" spans="2:6" ht="57" customHeight="1" x14ac:dyDescent="0.55000000000000004">
      <c r="B20" s="169" t="s">
        <v>152</v>
      </c>
      <c r="C20" s="169"/>
      <c r="D20" s="169"/>
      <c r="E20" s="169"/>
      <c r="F20" s="169"/>
    </row>
    <row r="21" spans="2:6" x14ac:dyDescent="0.55000000000000004">
      <c r="C21" s="27"/>
      <c r="D21" s="27"/>
      <c r="E21" s="27"/>
      <c r="F21" s="27"/>
    </row>
    <row r="22" spans="2:6" x14ac:dyDescent="0.55000000000000004">
      <c r="B22" s="24" t="s">
        <v>133</v>
      </c>
      <c r="C22" s="27"/>
      <c r="D22" s="27"/>
      <c r="E22" s="27"/>
      <c r="F22" s="27"/>
    </row>
    <row r="23" spans="2:6" x14ac:dyDescent="0.55000000000000004">
      <c r="B23" s="23" t="s">
        <v>153</v>
      </c>
      <c r="C23" s="27"/>
      <c r="D23" s="27"/>
      <c r="E23" s="27"/>
      <c r="F23" s="27"/>
    </row>
    <row r="24" spans="2:6" x14ac:dyDescent="0.55000000000000004">
      <c r="C24" s="27"/>
      <c r="D24" s="27"/>
      <c r="E24" s="27"/>
      <c r="F24" s="27"/>
    </row>
    <row r="25" spans="2:6" x14ac:dyDescent="0.55000000000000004">
      <c r="B25" s="24" t="s">
        <v>135</v>
      </c>
      <c r="C25" s="27"/>
      <c r="D25" s="27"/>
      <c r="E25" s="27"/>
      <c r="F25" s="27"/>
    </row>
    <row r="26" spans="2:6" x14ac:dyDescent="0.2">
      <c r="F26" s="81" t="s">
        <v>136</v>
      </c>
    </row>
    <row r="27" spans="2:6" x14ac:dyDescent="0.55000000000000004">
      <c r="B27" s="140" t="s">
        <v>137</v>
      </c>
      <c r="C27" s="141" t="s">
        <v>46</v>
      </c>
      <c r="D27" s="141" t="s">
        <v>47</v>
      </c>
      <c r="E27" s="141"/>
      <c r="F27" s="141" t="s">
        <v>48</v>
      </c>
    </row>
    <row r="28" spans="2:6" x14ac:dyDescent="0.55000000000000004">
      <c r="B28" s="140"/>
      <c r="C28" s="141"/>
      <c r="D28" s="89" t="s">
        <v>123</v>
      </c>
      <c r="E28" s="89" t="s">
        <v>50</v>
      </c>
      <c r="F28" s="141"/>
    </row>
    <row r="29" spans="2:6" ht="13.25" customHeight="1" x14ac:dyDescent="0.55000000000000004">
      <c r="B29" s="197" t="s">
        <v>138</v>
      </c>
      <c r="C29" s="120">
        <f>C31+C33+C35+C37</f>
        <v>0</v>
      </c>
      <c r="D29" s="120">
        <f>D31+D33+D35+D37</f>
        <v>0</v>
      </c>
      <c r="E29" s="120">
        <f>E31+E33+E35+E37</f>
        <v>0</v>
      </c>
      <c r="F29" s="84"/>
    </row>
    <row r="30" spans="2:6" ht="13.25" customHeight="1" x14ac:dyDescent="0.55000000000000004">
      <c r="B30" s="198"/>
      <c r="C30" s="83">
        <f>C32+C34+C36+C38</f>
        <v>0</v>
      </c>
      <c r="D30" s="83">
        <f t="shared" ref="D30:E30" si="0">D32+D34+D36+D38</f>
        <v>0</v>
      </c>
      <c r="E30" s="83">
        <f t="shared" si="0"/>
        <v>0</v>
      </c>
      <c r="F30" s="84"/>
    </row>
    <row r="31" spans="2:6" ht="13.25" customHeight="1" x14ac:dyDescent="0.55000000000000004">
      <c r="B31" s="196" t="s">
        <v>43</v>
      </c>
      <c r="C31" s="122">
        <f>'別紙　変更実施計画（税込み）'!H16</f>
        <v>0</v>
      </c>
      <c r="D31" s="122">
        <f>'別紙　変更実施計画（税込み）'!I16</f>
        <v>0</v>
      </c>
      <c r="E31" s="122">
        <f>'別紙　変更実施計画（税込み）'!J16</f>
        <v>0</v>
      </c>
      <c r="F31" s="87"/>
    </row>
    <row r="32" spans="2:6" ht="13.25" customHeight="1" x14ac:dyDescent="0.55000000000000004">
      <c r="B32" s="196"/>
      <c r="C32" s="86">
        <f>'別紙　変更実施計画（税込み）'!H17</f>
        <v>0</v>
      </c>
      <c r="D32" s="86">
        <f>'別紙　変更実施計画（税込み）'!I17</f>
        <v>0</v>
      </c>
      <c r="E32" s="86">
        <f>'別紙　変更実施計画（税込み）'!J17</f>
        <v>0</v>
      </c>
      <c r="F32" s="87"/>
    </row>
    <row r="33" spans="2:6" ht="13.25" customHeight="1" x14ac:dyDescent="0.55000000000000004">
      <c r="B33" s="196" t="s">
        <v>64</v>
      </c>
      <c r="C33" s="122">
        <f>'別紙　変更実施計画（税込み）'!H30</f>
        <v>0</v>
      </c>
      <c r="D33" s="122">
        <f>'別紙　変更実施計画（税込み）'!I30</f>
        <v>0</v>
      </c>
      <c r="E33" s="122">
        <f>'別紙　変更実施計画（税込み）'!J30</f>
        <v>0</v>
      </c>
      <c r="F33" s="87"/>
    </row>
    <row r="34" spans="2:6" ht="13.25" customHeight="1" x14ac:dyDescent="0.55000000000000004">
      <c r="B34" s="196"/>
      <c r="C34" s="86">
        <f>'別紙　変更実施計画（税込み）'!H31</f>
        <v>0</v>
      </c>
      <c r="D34" s="86">
        <f>'別紙　変更実施計画（税込み）'!I31</f>
        <v>0</v>
      </c>
      <c r="E34" s="86">
        <f>'別紙　変更実施計画（税込み）'!J31</f>
        <v>0</v>
      </c>
      <c r="F34" s="87"/>
    </row>
    <row r="35" spans="2:6" ht="13.25" customHeight="1" x14ac:dyDescent="0.55000000000000004">
      <c r="B35" s="196" t="s">
        <v>139</v>
      </c>
      <c r="C35" s="122">
        <f>'別紙　変更実施計画（税込み）'!H55</f>
        <v>0</v>
      </c>
      <c r="D35" s="122">
        <f>'別紙　変更実施計画（税込み）'!I55</f>
        <v>0</v>
      </c>
      <c r="E35" s="122">
        <f>'別紙　変更実施計画（税込み）'!J55</f>
        <v>0</v>
      </c>
      <c r="F35" s="87"/>
    </row>
    <row r="36" spans="2:6" ht="13.25" customHeight="1" x14ac:dyDescent="0.55000000000000004">
      <c r="B36" s="196"/>
      <c r="C36" s="123">
        <f>'別紙　変更実施計画（税込み）'!H56</f>
        <v>0</v>
      </c>
      <c r="D36" s="123">
        <f>'別紙　変更実施計画（税込み）'!I56</f>
        <v>0</v>
      </c>
      <c r="E36" s="123">
        <f>'別紙　変更実施計画（税込み）'!J56</f>
        <v>0</v>
      </c>
      <c r="F36" s="87"/>
    </row>
    <row r="37" spans="2:6" ht="13.25" customHeight="1" x14ac:dyDescent="0.55000000000000004">
      <c r="B37" s="200" t="s">
        <v>140</v>
      </c>
      <c r="C37" s="122">
        <f>'別紙　変更実施計画（税込み）'!H70</f>
        <v>0</v>
      </c>
      <c r="D37" s="122">
        <f>'別紙　変更実施計画（税込み）'!I70</f>
        <v>0</v>
      </c>
      <c r="E37" s="122">
        <f>'別紙　変更実施計画（税込み）'!J70</f>
        <v>0</v>
      </c>
      <c r="F37" s="87"/>
    </row>
    <row r="38" spans="2:6" ht="13.25" customHeight="1" x14ac:dyDescent="0.55000000000000004">
      <c r="B38" s="200"/>
      <c r="C38" s="86">
        <f>'別紙　変更実施計画（税込み）'!H71</f>
        <v>0</v>
      </c>
      <c r="D38" s="86">
        <f>'別紙　変更実施計画（税込み）'!I71</f>
        <v>0</v>
      </c>
      <c r="E38" s="86">
        <f>'別紙　変更実施計画（税込み）'!J71</f>
        <v>0</v>
      </c>
      <c r="F38" s="87"/>
    </row>
    <row r="39" spans="2:6" ht="13.25" customHeight="1" x14ac:dyDescent="0.55000000000000004">
      <c r="B39" s="121"/>
      <c r="C39" s="86"/>
      <c r="D39" s="86"/>
      <c r="E39" s="86"/>
      <c r="F39" s="87"/>
    </row>
    <row r="40" spans="2:6" ht="13.25" customHeight="1" x14ac:dyDescent="0.55000000000000004">
      <c r="B40" s="198" t="s">
        <v>154</v>
      </c>
      <c r="C40" s="120">
        <f>C42+C44</f>
        <v>0</v>
      </c>
      <c r="D40" s="120">
        <f t="shared" ref="D40:E41" si="1">D42+D44</f>
        <v>0</v>
      </c>
      <c r="E40" s="120">
        <f t="shared" si="1"/>
        <v>0</v>
      </c>
      <c r="F40" s="84"/>
    </row>
    <row r="41" spans="2:6" ht="13.25" customHeight="1" x14ac:dyDescent="0.55000000000000004">
      <c r="B41" s="198"/>
      <c r="C41" s="124">
        <f>C43+C45</f>
        <v>0</v>
      </c>
      <c r="D41" s="124">
        <f t="shared" si="1"/>
        <v>0</v>
      </c>
      <c r="E41" s="124">
        <f>E43+E45</f>
        <v>0</v>
      </c>
      <c r="F41" s="84"/>
    </row>
    <row r="42" spans="2:6" ht="13.25" customHeight="1" x14ac:dyDescent="0.55000000000000004">
      <c r="B42" s="196" t="s">
        <v>155</v>
      </c>
      <c r="C42" s="122">
        <f>'別紙　変更実施計画（税込み）'!H86</f>
        <v>0</v>
      </c>
      <c r="D42" s="122">
        <f>'別紙　変更実施計画（税込み）'!I86</f>
        <v>0</v>
      </c>
      <c r="E42" s="122">
        <f>'別紙　変更実施計画（税込み）'!J86</f>
        <v>0</v>
      </c>
      <c r="F42" s="87"/>
    </row>
    <row r="43" spans="2:6" ht="13.25" customHeight="1" x14ac:dyDescent="0.55000000000000004">
      <c r="B43" s="196"/>
      <c r="C43" s="123">
        <f>'別紙　変更実施計画（税込み）'!H87</f>
        <v>0</v>
      </c>
      <c r="D43" s="123">
        <f>'別紙　変更実施計画（税込み）'!I87</f>
        <v>0</v>
      </c>
      <c r="E43" s="123">
        <f>'別紙　変更実施計画（税込み）'!J87</f>
        <v>0</v>
      </c>
      <c r="F43" s="87"/>
    </row>
    <row r="44" spans="2:6" ht="13.25" customHeight="1" x14ac:dyDescent="0.55000000000000004">
      <c r="B44" s="196" t="s">
        <v>122</v>
      </c>
      <c r="C44" s="122">
        <f>SUM('別紙　変更実施計画（税込み）'!H100,'別紙　変更実施計画（税込み）'!H113,'別紙　変更実施計画（税込み）'!R150:W150)</f>
        <v>0</v>
      </c>
      <c r="D44" s="122">
        <f>SUM('別紙　変更実施計画（税込み）'!I100,'別紙　変更実施計画（税込み）'!I113,'別紙　変更実施計画（税込み）'!R150:W150)</f>
        <v>0</v>
      </c>
      <c r="E44" s="122">
        <f>C44-D44</f>
        <v>0</v>
      </c>
      <c r="F44" s="87"/>
    </row>
    <row r="45" spans="2:6" ht="13.25" customHeight="1" x14ac:dyDescent="0.55000000000000004">
      <c r="B45" s="196"/>
      <c r="C45" s="123">
        <f>SUM('別紙　変更実施計画（税込み）'!H101,'別紙　変更実施計画（税込み）'!H114,'別紙　変更実施計画（税込み）'!R151:W151)</f>
        <v>0</v>
      </c>
      <c r="D45" s="123">
        <f>SUM('別紙　変更実施計画（税込み）'!I101,'別紙　変更実施計画（税込み）'!I114,'別紙　変更実施計画（税込み）'!R151:W151)</f>
        <v>0</v>
      </c>
      <c r="E45" s="86">
        <f>C45-D45</f>
        <v>0</v>
      </c>
      <c r="F45" s="87"/>
    </row>
    <row r="46" spans="2:6" ht="13.25" customHeight="1" x14ac:dyDescent="0.55000000000000004">
      <c r="B46" s="121"/>
      <c r="C46" s="86"/>
      <c r="D46" s="86"/>
      <c r="E46" s="86"/>
      <c r="F46" s="87"/>
    </row>
    <row r="47" spans="2:6" ht="13.25" customHeight="1" x14ac:dyDescent="0.55000000000000004">
      <c r="B47" s="198" t="s">
        <v>101</v>
      </c>
      <c r="C47" s="120">
        <f>C49+C51</f>
        <v>0</v>
      </c>
      <c r="D47" s="120">
        <f t="shared" ref="D47:E48" si="2">D49+D51</f>
        <v>0</v>
      </c>
      <c r="E47" s="120">
        <f t="shared" si="2"/>
        <v>0</v>
      </c>
      <c r="F47" s="84"/>
    </row>
    <row r="48" spans="2:6" ht="13.25" customHeight="1" x14ac:dyDescent="0.55000000000000004">
      <c r="B48" s="198"/>
      <c r="C48" s="124">
        <f>C50+C52</f>
        <v>0</v>
      </c>
      <c r="D48" s="124">
        <f t="shared" si="2"/>
        <v>0</v>
      </c>
      <c r="E48" s="124">
        <f t="shared" si="2"/>
        <v>0</v>
      </c>
      <c r="F48" s="84"/>
    </row>
    <row r="49" spans="2:6" ht="13.25" customHeight="1" x14ac:dyDescent="0.55000000000000004">
      <c r="B49" s="196" t="s">
        <v>1</v>
      </c>
      <c r="C49" s="122">
        <f>'別紙　変更実施計画（税込み）'!H164</f>
        <v>0</v>
      </c>
      <c r="D49" s="122">
        <f>'別紙　変更実施計画（税込み）'!I164</f>
        <v>0</v>
      </c>
      <c r="E49" s="122">
        <f>'別紙　変更実施計画（税込み）'!J164</f>
        <v>0</v>
      </c>
      <c r="F49" s="87"/>
    </row>
    <row r="50" spans="2:6" ht="13.25" customHeight="1" x14ac:dyDescent="0.55000000000000004">
      <c r="B50" s="196"/>
      <c r="C50" s="86">
        <f>'別紙　変更実施計画（税込み）'!H165</f>
        <v>0</v>
      </c>
      <c r="D50" s="86">
        <f>'別紙　変更実施計画（税込み）'!I165</f>
        <v>0</v>
      </c>
      <c r="E50" s="86">
        <f>'別紙　変更実施計画（税込み）'!J165</f>
        <v>0</v>
      </c>
      <c r="F50" s="87"/>
    </row>
    <row r="51" spans="2:6" ht="13.25" customHeight="1" x14ac:dyDescent="0.55000000000000004">
      <c r="B51" s="196" t="s">
        <v>103</v>
      </c>
      <c r="C51" s="122">
        <f>'別紙　変更実施計画（税込み）'!H178</f>
        <v>0</v>
      </c>
      <c r="D51" s="122">
        <f>'別紙　変更実施計画（税込み）'!I178</f>
        <v>0</v>
      </c>
      <c r="E51" s="122">
        <f>'別紙　変更実施計画（税込み）'!J178</f>
        <v>0</v>
      </c>
      <c r="F51" s="87"/>
    </row>
    <row r="52" spans="2:6" ht="13.25" customHeight="1" x14ac:dyDescent="0.55000000000000004">
      <c r="B52" s="196"/>
      <c r="C52" s="86">
        <f>'別紙　変更実施計画（税込み）'!H179</f>
        <v>0</v>
      </c>
      <c r="D52" s="86">
        <f>'別紙　変更実施計画（税込み）'!I179</f>
        <v>0</v>
      </c>
      <c r="E52" s="86">
        <f>'別紙　変更実施計画（税込み）'!J179</f>
        <v>0</v>
      </c>
      <c r="F52" s="87"/>
    </row>
    <row r="53" spans="2:6" ht="13.25" customHeight="1" x14ac:dyDescent="0.55000000000000004">
      <c r="B53" s="121"/>
      <c r="C53" s="86"/>
      <c r="D53" s="86"/>
      <c r="E53" s="86"/>
      <c r="F53" s="87"/>
    </row>
    <row r="54" spans="2:6" ht="13.25" customHeight="1" x14ac:dyDescent="0.55000000000000004">
      <c r="B54" s="198" t="s">
        <v>105</v>
      </c>
      <c r="C54" s="120">
        <f>'別紙　変更実施計画（税込み）'!H193</f>
        <v>0</v>
      </c>
      <c r="D54" s="120">
        <f>'別紙　変更実施計画（税込み）'!I193</f>
        <v>0</v>
      </c>
      <c r="E54" s="120">
        <f>'別紙　変更実施計画（税込み）'!J193</f>
        <v>0</v>
      </c>
      <c r="F54" s="84"/>
    </row>
    <row r="55" spans="2:6" ht="13.25" customHeight="1" x14ac:dyDescent="0.55000000000000004">
      <c r="B55" s="198"/>
      <c r="C55" s="83">
        <f>'別紙　変更実施計画（税込み）'!H194</f>
        <v>0</v>
      </c>
      <c r="D55" s="83">
        <f>'別紙　変更実施計画（税込み）'!I194</f>
        <v>0</v>
      </c>
      <c r="E55" s="83">
        <f>'別紙　変更実施計画（税込み）'!J194</f>
        <v>0</v>
      </c>
      <c r="F55" s="84"/>
    </row>
    <row r="56" spans="2:6" ht="13.25" customHeight="1" x14ac:dyDescent="0.55000000000000004">
      <c r="B56" s="125"/>
      <c r="C56" s="126"/>
      <c r="D56" s="126"/>
      <c r="E56" s="126"/>
      <c r="F56" s="127"/>
    </row>
    <row r="57" spans="2:6" ht="13.25" customHeight="1" x14ac:dyDescent="0.55000000000000004">
      <c r="B57" s="196" t="s">
        <v>60</v>
      </c>
      <c r="C57" s="128">
        <f>SUM(C29,C40,C47,C54)</f>
        <v>0</v>
      </c>
      <c r="D57" s="128">
        <f t="shared" ref="D57:E57" si="3">SUM(D29,D40,D47,D54)</f>
        <v>0</v>
      </c>
      <c r="E57" s="128">
        <f t="shared" si="3"/>
        <v>0</v>
      </c>
      <c r="F57" s="129"/>
    </row>
    <row r="58" spans="2:6" ht="13.25" customHeight="1" x14ac:dyDescent="0.55000000000000004">
      <c r="B58" s="199"/>
      <c r="C58" s="126">
        <f>SUM(C30,C41,C48,C55)</f>
        <v>0</v>
      </c>
      <c r="D58" s="126">
        <f>SUM(D30,D41,D48,D55)</f>
        <v>0</v>
      </c>
      <c r="E58" s="126">
        <f>SUM(E30,E41,E48,E55)</f>
        <v>0</v>
      </c>
      <c r="F58" s="127"/>
    </row>
    <row r="61" spans="2:6" x14ac:dyDescent="0.55000000000000004">
      <c r="B61" s="27"/>
      <c r="C61" s="130"/>
    </row>
    <row r="62" spans="2:6" x14ac:dyDescent="0.55000000000000004">
      <c r="B62" s="27"/>
      <c r="C62" s="131"/>
    </row>
  </sheetData>
  <mergeCells count="24">
    <mergeCell ref="B54:B55"/>
    <mergeCell ref="B49:B50"/>
    <mergeCell ref="B51:B52"/>
    <mergeCell ref="B57:B58"/>
    <mergeCell ref="B37:B38"/>
    <mergeCell ref="B40:B41"/>
    <mergeCell ref="B42:B43"/>
    <mergeCell ref="B44:B45"/>
    <mergeCell ref="B47:B48"/>
    <mergeCell ref="B31:B32"/>
    <mergeCell ref="B33:B34"/>
    <mergeCell ref="B35:B36"/>
    <mergeCell ref="B17:F17"/>
    <mergeCell ref="B20:F20"/>
    <mergeCell ref="B27:B28"/>
    <mergeCell ref="C27:C28"/>
    <mergeCell ref="D27:E27"/>
    <mergeCell ref="F27:F28"/>
    <mergeCell ref="B29:B30"/>
    <mergeCell ref="B4:F4"/>
    <mergeCell ref="D11:F11"/>
    <mergeCell ref="D12:F12"/>
    <mergeCell ref="D13:F13"/>
    <mergeCell ref="B15:F15"/>
  </mergeCells>
  <phoneticPr fontId="2"/>
  <pageMargins left="0.70866141732283472" right="0.70866141732283472" top="0.74803149606299213" bottom="0.74803149606299213" header="0.31496062992125984" footer="0.31496062992125984"/>
  <pageSetup paperSize="9" scale="72" fitToHeight="0" orientation="portrait" blackAndWhite="1" r:id="rId1"/>
  <rowBreaks count="1" manualBreakCount="1">
    <brk id="66" min="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1:W196"/>
  <sheetViews>
    <sheetView view="pageBreakPreview" zoomScaleNormal="70" zoomScaleSheetLayoutView="100" workbookViewId="0">
      <selection activeCell="B4" sqref="B4:S4"/>
    </sheetView>
  </sheetViews>
  <sheetFormatPr defaultColWidth="8.6640625" defaultRowHeight="13" x14ac:dyDescent="0.55000000000000004"/>
  <cols>
    <col min="1" max="7" width="8.6640625" style="23"/>
    <col min="8" max="10" width="13.6640625" style="76" customWidth="1"/>
    <col min="11" max="11" width="12.58203125" style="33" customWidth="1"/>
    <col min="12" max="12" width="1.58203125" style="33" customWidth="1"/>
    <col min="13" max="13" width="8.6640625" style="77"/>
    <col min="14" max="14" width="4.9140625" style="23" customWidth="1"/>
    <col min="15" max="15" width="6.58203125" style="77" customWidth="1"/>
    <col min="16" max="16" width="5.1640625" style="23" customWidth="1"/>
    <col min="17" max="17" width="6.58203125" style="77" customWidth="1"/>
    <col min="18" max="18" width="3.9140625" style="23" customWidth="1"/>
    <col min="19" max="19" width="8.6640625" style="77"/>
    <col min="20" max="20" width="5.5" style="23" customWidth="1"/>
    <col min="21" max="21" width="5.6640625" style="23" hidden="1" customWidth="1"/>
    <col min="22" max="23" width="8.6640625" style="23" hidden="1" customWidth="1"/>
    <col min="24" max="16384" width="8.6640625" style="23"/>
  </cols>
  <sheetData>
    <row r="1" spans="2:23" x14ac:dyDescent="0.55000000000000004">
      <c r="H1" s="32"/>
      <c r="I1" s="32"/>
      <c r="J1" s="32"/>
      <c r="M1" s="34"/>
      <c r="O1" s="23"/>
      <c r="Q1" s="23"/>
      <c r="S1" s="23"/>
    </row>
    <row r="2" spans="2:23" x14ac:dyDescent="0.55000000000000004">
      <c r="B2" s="23" t="s">
        <v>114</v>
      </c>
      <c r="H2" s="32"/>
      <c r="I2" s="32"/>
      <c r="J2" s="32"/>
      <c r="M2" s="34"/>
      <c r="O2" s="188" t="str">
        <f>マスタ!$C$2</f>
        <v>一般社団法人○○協会</v>
      </c>
      <c r="P2" s="188"/>
      <c r="Q2" s="188"/>
      <c r="R2" s="188"/>
      <c r="S2" s="188"/>
      <c r="T2" s="188"/>
      <c r="U2" s="188"/>
      <c r="V2" s="188"/>
      <c r="W2" s="188"/>
    </row>
    <row r="3" spans="2:23" x14ac:dyDescent="0.55000000000000004">
      <c r="H3" s="32"/>
      <c r="I3" s="32"/>
      <c r="J3" s="32"/>
      <c r="M3" s="34"/>
      <c r="O3" s="35"/>
      <c r="P3" s="35"/>
      <c r="Q3" s="35"/>
      <c r="R3" s="35"/>
      <c r="S3" s="35"/>
      <c r="T3" s="35"/>
      <c r="U3" s="35"/>
      <c r="V3" s="35"/>
      <c r="W3" s="35"/>
    </row>
    <row r="4" spans="2:23" ht="18" customHeight="1" x14ac:dyDescent="0.55000000000000004">
      <c r="B4" s="145" t="s">
        <v>224</v>
      </c>
      <c r="C4" s="145"/>
      <c r="D4" s="145"/>
      <c r="E4" s="145"/>
      <c r="F4" s="145"/>
      <c r="G4" s="145"/>
      <c r="H4" s="145"/>
      <c r="I4" s="145"/>
      <c r="J4" s="145"/>
      <c r="K4" s="145"/>
      <c r="L4" s="145"/>
      <c r="M4" s="145"/>
      <c r="N4" s="145"/>
      <c r="O4" s="145"/>
      <c r="P4" s="145"/>
      <c r="Q4" s="145"/>
      <c r="R4" s="145"/>
      <c r="S4" s="145"/>
      <c r="T4" s="36"/>
      <c r="U4" s="36"/>
      <c r="V4" s="36"/>
    </row>
    <row r="5" spans="2:23" x14ac:dyDescent="0.55000000000000004">
      <c r="B5" s="36"/>
      <c r="C5" s="36"/>
      <c r="D5" s="36"/>
      <c r="E5" s="36"/>
      <c r="F5" s="36"/>
      <c r="G5" s="36"/>
      <c r="H5" s="36"/>
      <c r="I5" s="36"/>
      <c r="J5" s="36"/>
      <c r="K5" s="37"/>
      <c r="L5" s="37"/>
      <c r="M5" s="37"/>
      <c r="N5" s="36"/>
      <c r="O5" s="37"/>
      <c r="P5" s="36"/>
      <c r="Q5" s="37"/>
      <c r="R5" s="36"/>
      <c r="S5" s="37"/>
      <c r="T5" s="37"/>
      <c r="U5" s="37"/>
      <c r="V5" s="37"/>
    </row>
    <row r="6" spans="2:23" hidden="1" x14ac:dyDescent="0.55000000000000004">
      <c r="B6" s="38" t="s">
        <v>115</v>
      </c>
      <c r="C6" s="36"/>
      <c r="D6" s="36"/>
      <c r="E6" s="36"/>
      <c r="F6" s="36"/>
      <c r="G6" s="36"/>
      <c r="H6" s="36"/>
      <c r="I6" s="36"/>
      <c r="J6" s="36"/>
      <c r="K6" s="37"/>
      <c r="L6" s="37"/>
      <c r="M6" s="37"/>
      <c r="N6" s="36"/>
      <c r="O6" s="37"/>
      <c r="P6" s="36"/>
      <c r="Q6" s="37"/>
      <c r="R6" s="36"/>
      <c r="S6" s="37"/>
      <c r="T6" s="37"/>
      <c r="U6" s="37"/>
      <c r="V6" s="37"/>
    </row>
    <row r="7" spans="2:23" hidden="1" x14ac:dyDescent="0.55000000000000004">
      <c r="B7" s="23" t="s">
        <v>116</v>
      </c>
      <c r="H7" s="32"/>
      <c r="I7" s="32"/>
      <c r="J7" s="32"/>
      <c r="M7" s="34"/>
      <c r="O7" s="34"/>
      <c r="Q7" s="34"/>
      <c r="S7" s="34"/>
      <c r="T7" s="34"/>
      <c r="U7" s="34"/>
      <c r="V7" s="34"/>
    </row>
    <row r="8" spans="2:23" hidden="1" x14ac:dyDescent="0.55000000000000004">
      <c r="H8" s="32"/>
      <c r="I8" s="32"/>
      <c r="J8" s="32"/>
      <c r="M8" s="34"/>
      <c r="O8" s="34"/>
      <c r="Q8" s="34"/>
      <c r="S8" s="194" t="s">
        <v>111</v>
      </c>
      <c r="T8" s="194"/>
      <c r="U8" s="34"/>
      <c r="V8" s="34"/>
      <c r="W8" s="28" t="s">
        <v>3</v>
      </c>
    </row>
    <row r="9" spans="2:23" hidden="1" x14ac:dyDescent="0.55000000000000004">
      <c r="B9" s="141" t="s">
        <v>44</v>
      </c>
      <c r="C9" s="141"/>
      <c r="D9" s="141"/>
      <c r="E9" s="141"/>
      <c r="F9" s="141" t="s">
        <v>45</v>
      </c>
      <c r="G9" s="141"/>
      <c r="H9" s="143" t="s">
        <v>46</v>
      </c>
      <c r="I9" s="143" t="s">
        <v>47</v>
      </c>
      <c r="J9" s="143"/>
      <c r="K9" s="141" t="s">
        <v>48</v>
      </c>
      <c r="L9" s="141"/>
      <c r="M9" s="141"/>
      <c r="N9" s="141"/>
      <c r="O9" s="141"/>
      <c r="P9" s="141"/>
      <c r="Q9" s="141"/>
      <c r="R9" s="141"/>
      <c r="S9" s="141"/>
      <c r="T9" s="141"/>
      <c r="U9" s="141"/>
      <c r="V9" s="141"/>
      <c r="W9" s="141"/>
    </row>
    <row r="10" spans="2:23" hidden="1" x14ac:dyDescent="0.55000000000000004">
      <c r="B10" s="141"/>
      <c r="C10" s="141"/>
      <c r="D10" s="141"/>
      <c r="E10" s="141"/>
      <c r="F10" s="141"/>
      <c r="G10" s="141"/>
      <c r="H10" s="143"/>
      <c r="I10" s="39" t="s">
        <v>49</v>
      </c>
      <c r="J10" s="39" t="s">
        <v>50</v>
      </c>
      <c r="K10" s="141"/>
      <c r="L10" s="141"/>
      <c r="M10" s="141"/>
      <c r="N10" s="141"/>
      <c r="O10" s="141"/>
      <c r="P10" s="141"/>
      <c r="Q10" s="141"/>
      <c r="R10" s="141"/>
      <c r="S10" s="141"/>
      <c r="T10" s="141"/>
      <c r="U10" s="141"/>
      <c r="V10" s="141"/>
      <c r="W10" s="141"/>
    </row>
    <row r="11" spans="2:23" hidden="1" x14ac:dyDescent="0.55000000000000004">
      <c r="B11" s="144"/>
      <c r="C11" s="144"/>
      <c r="D11" s="144"/>
      <c r="E11" s="144"/>
      <c r="F11" s="146"/>
      <c r="G11" s="146"/>
      <c r="H11" s="147">
        <f>SUM(S11:S15)</f>
        <v>0</v>
      </c>
      <c r="I11" s="147">
        <f>MINA(SUM(S11:S15)-SUM(V11:V15),1000000)</f>
        <v>0</v>
      </c>
      <c r="J11" s="147">
        <f>H11-I11</f>
        <v>0</v>
      </c>
      <c r="K11" s="42"/>
      <c r="L11" s="43"/>
      <c r="M11" s="44"/>
      <c r="N11" s="45" t="s">
        <v>51</v>
      </c>
      <c r="O11" s="44"/>
      <c r="P11" s="45" t="s">
        <v>52</v>
      </c>
      <c r="Q11" s="46"/>
      <c r="R11" s="47" t="s">
        <v>53</v>
      </c>
      <c r="S11" s="46">
        <f>PRODUCT(M11,O11,Q11)</f>
        <v>0</v>
      </c>
      <c r="T11" s="46" t="s">
        <v>54</v>
      </c>
      <c r="U11" s="46" t="s">
        <v>55</v>
      </c>
      <c r="V11" s="44"/>
      <c r="W11" s="48" t="s">
        <v>56</v>
      </c>
    </row>
    <row r="12" spans="2:23" hidden="1" x14ac:dyDescent="0.55000000000000004">
      <c r="B12" s="144"/>
      <c r="C12" s="144"/>
      <c r="D12" s="144"/>
      <c r="E12" s="144"/>
      <c r="F12" s="146"/>
      <c r="G12" s="146"/>
      <c r="H12" s="147"/>
      <c r="I12" s="147"/>
      <c r="J12" s="147"/>
      <c r="K12" s="49"/>
      <c r="M12" s="50"/>
      <c r="N12" s="23" t="s">
        <v>51</v>
      </c>
      <c r="O12" s="50"/>
      <c r="P12" s="23" t="s">
        <v>52</v>
      </c>
      <c r="Q12" s="34"/>
      <c r="R12" s="51" t="s">
        <v>53</v>
      </c>
      <c r="S12" s="34">
        <f t="shared" ref="S12:S15" si="0">PRODUCT(M12,O12,Q12)</f>
        <v>0</v>
      </c>
      <c r="T12" s="34" t="s">
        <v>54</v>
      </c>
      <c r="U12" s="34" t="s">
        <v>55</v>
      </c>
      <c r="V12" s="50"/>
      <c r="W12" s="52" t="s">
        <v>56</v>
      </c>
    </row>
    <row r="13" spans="2:23" hidden="1" x14ac:dyDescent="0.55000000000000004">
      <c r="B13" s="144"/>
      <c r="C13" s="144"/>
      <c r="D13" s="144"/>
      <c r="E13" s="144"/>
      <c r="F13" s="146"/>
      <c r="G13" s="146"/>
      <c r="H13" s="147"/>
      <c r="I13" s="147"/>
      <c r="J13" s="147"/>
      <c r="K13" s="49"/>
      <c r="M13" s="50"/>
      <c r="N13" s="23" t="s">
        <v>51</v>
      </c>
      <c r="O13" s="50"/>
      <c r="P13" s="23" t="s">
        <v>52</v>
      </c>
      <c r="Q13" s="34"/>
      <c r="R13" s="51" t="s">
        <v>53</v>
      </c>
      <c r="S13" s="34">
        <f t="shared" si="0"/>
        <v>0</v>
      </c>
      <c r="T13" s="34" t="s">
        <v>54</v>
      </c>
      <c r="U13" s="34" t="s">
        <v>55</v>
      </c>
      <c r="V13" s="50"/>
      <c r="W13" s="52" t="s">
        <v>56</v>
      </c>
    </row>
    <row r="14" spans="2:23" hidden="1" x14ac:dyDescent="0.55000000000000004">
      <c r="B14" s="144"/>
      <c r="C14" s="144"/>
      <c r="D14" s="144"/>
      <c r="E14" s="144"/>
      <c r="F14" s="146"/>
      <c r="G14" s="146"/>
      <c r="H14" s="147"/>
      <c r="I14" s="147"/>
      <c r="J14" s="147"/>
      <c r="K14" s="53" t="s">
        <v>57</v>
      </c>
      <c r="M14" s="50"/>
      <c r="N14" s="23" t="s">
        <v>51</v>
      </c>
      <c r="O14" s="50"/>
      <c r="P14" s="23" t="s">
        <v>58</v>
      </c>
      <c r="Q14" s="34"/>
      <c r="R14" s="51" t="s">
        <v>53</v>
      </c>
      <c r="S14" s="34">
        <f t="shared" si="0"/>
        <v>0</v>
      </c>
      <c r="T14" s="34" t="s">
        <v>54</v>
      </c>
      <c r="U14" s="34" t="s">
        <v>55</v>
      </c>
      <c r="V14" s="50"/>
      <c r="W14" s="52" t="s">
        <v>56</v>
      </c>
    </row>
    <row r="15" spans="2:23" hidden="1" x14ac:dyDescent="0.55000000000000004">
      <c r="B15" s="144"/>
      <c r="C15" s="144"/>
      <c r="D15" s="144"/>
      <c r="E15" s="144"/>
      <c r="F15" s="146"/>
      <c r="G15" s="146"/>
      <c r="H15" s="147"/>
      <c r="I15" s="147"/>
      <c r="J15" s="147"/>
      <c r="K15" s="53" t="s">
        <v>59</v>
      </c>
      <c r="M15" s="50"/>
      <c r="N15" s="23" t="s">
        <v>51</v>
      </c>
      <c r="O15" s="50"/>
      <c r="P15" s="23" t="s">
        <v>58</v>
      </c>
      <c r="Q15" s="34"/>
      <c r="R15" s="51" t="s">
        <v>53</v>
      </c>
      <c r="S15" s="34">
        <f t="shared" si="0"/>
        <v>0</v>
      </c>
      <c r="T15" s="34" t="s">
        <v>54</v>
      </c>
      <c r="U15" s="34" t="s">
        <v>55</v>
      </c>
      <c r="V15" s="50"/>
      <c r="W15" s="52" t="s">
        <v>56</v>
      </c>
    </row>
    <row r="16" spans="2:23" hidden="1" x14ac:dyDescent="0.55000000000000004">
      <c r="B16" s="154" t="s">
        <v>60</v>
      </c>
      <c r="C16" s="155"/>
      <c r="D16" s="155"/>
      <c r="E16" s="156"/>
      <c r="F16" s="240"/>
      <c r="G16" s="241"/>
      <c r="H16" s="104"/>
      <c r="I16" s="104"/>
      <c r="J16" s="104"/>
      <c r="K16" s="234"/>
      <c r="L16" s="235"/>
      <c r="M16" s="235"/>
      <c r="N16" s="235"/>
      <c r="O16" s="235"/>
      <c r="P16" s="235"/>
      <c r="Q16" s="235"/>
      <c r="R16" s="235"/>
      <c r="S16" s="235"/>
      <c r="T16" s="235"/>
      <c r="U16" s="235"/>
      <c r="V16" s="235"/>
      <c r="W16" s="236"/>
    </row>
    <row r="17" spans="2:23" hidden="1" x14ac:dyDescent="0.55000000000000004">
      <c r="B17" s="157"/>
      <c r="C17" s="158"/>
      <c r="D17" s="158"/>
      <c r="E17" s="159"/>
      <c r="F17" s="242"/>
      <c r="G17" s="243"/>
      <c r="H17" s="105">
        <f>SUM(H11:H15)</f>
        <v>0</v>
      </c>
      <c r="I17" s="105">
        <f>SUM(I11:I15)</f>
        <v>0</v>
      </c>
      <c r="J17" s="105">
        <f>SUM(J11:J15)</f>
        <v>0</v>
      </c>
      <c r="K17" s="237"/>
      <c r="L17" s="238"/>
      <c r="M17" s="238"/>
      <c r="N17" s="238"/>
      <c r="O17" s="238"/>
      <c r="P17" s="238"/>
      <c r="Q17" s="238"/>
      <c r="R17" s="238"/>
      <c r="S17" s="238"/>
      <c r="T17" s="238"/>
      <c r="U17" s="238"/>
      <c r="V17" s="238"/>
      <c r="W17" s="239"/>
    </row>
    <row r="18" spans="2:23" hidden="1" x14ac:dyDescent="0.55000000000000004">
      <c r="B18" s="28" t="s">
        <v>61</v>
      </c>
      <c r="C18" s="23" t="s">
        <v>62</v>
      </c>
      <c r="H18" s="32"/>
      <c r="I18" s="32"/>
      <c r="J18" s="32"/>
      <c r="M18" s="34"/>
      <c r="O18" s="34"/>
      <c r="Q18" s="34"/>
      <c r="S18" s="34"/>
      <c r="T18" s="34"/>
      <c r="U18" s="34"/>
      <c r="V18" s="34"/>
    </row>
    <row r="19" spans="2:23" hidden="1" x14ac:dyDescent="0.55000000000000004">
      <c r="B19" s="55" t="s">
        <v>63</v>
      </c>
      <c r="C19" s="23" t="s">
        <v>4</v>
      </c>
      <c r="H19" s="32"/>
      <c r="I19" s="32"/>
      <c r="J19" s="32"/>
      <c r="M19" s="34"/>
      <c r="O19" s="34"/>
      <c r="Q19" s="34"/>
      <c r="S19" s="34"/>
      <c r="T19" s="34"/>
      <c r="U19" s="34"/>
      <c r="V19" s="34"/>
    </row>
    <row r="20" spans="2:23" hidden="1" x14ac:dyDescent="0.55000000000000004">
      <c r="H20" s="32"/>
      <c r="I20" s="32"/>
      <c r="J20" s="32"/>
      <c r="M20" s="34"/>
      <c r="O20" s="34"/>
      <c r="Q20" s="34"/>
      <c r="S20" s="34"/>
      <c r="T20" s="34"/>
      <c r="U20" s="34"/>
      <c r="V20" s="34"/>
    </row>
    <row r="21" spans="2:23" hidden="1" x14ac:dyDescent="0.55000000000000004">
      <c r="B21" s="23" t="s">
        <v>0</v>
      </c>
      <c r="H21" s="32"/>
      <c r="I21" s="32"/>
      <c r="J21" s="32"/>
      <c r="M21" s="34"/>
      <c r="O21" s="34"/>
      <c r="Q21" s="34"/>
      <c r="S21" s="34"/>
      <c r="T21" s="34"/>
      <c r="U21" s="34"/>
      <c r="V21" s="34"/>
    </row>
    <row r="22" spans="2:23" hidden="1" x14ac:dyDescent="0.55000000000000004">
      <c r="H22" s="32"/>
      <c r="I22" s="32"/>
      <c r="J22" s="32"/>
      <c r="L22" s="34"/>
      <c r="M22" s="34"/>
      <c r="O22" s="34"/>
      <c r="Q22" s="34"/>
      <c r="S22" s="194" t="s">
        <v>111</v>
      </c>
      <c r="T22" s="194"/>
      <c r="U22" s="34"/>
      <c r="V22" s="34"/>
      <c r="W22" s="28" t="s">
        <v>3</v>
      </c>
    </row>
    <row r="23" spans="2:23" hidden="1" x14ac:dyDescent="0.55000000000000004">
      <c r="B23" s="141" t="s">
        <v>65</v>
      </c>
      <c r="C23" s="141"/>
      <c r="D23" s="141"/>
      <c r="E23" s="141"/>
      <c r="F23" s="141" t="s">
        <v>66</v>
      </c>
      <c r="G23" s="141"/>
      <c r="H23" s="143" t="s">
        <v>46</v>
      </c>
      <c r="I23" s="143" t="s">
        <v>47</v>
      </c>
      <c r="J23" s="143"/>
      <c r="K23" s="141" t="s">
        <v>48</v>
      </c>
      <c r="L23" s="141"/>
      <c r="M23" s="141"/>
      <c r="N23" s="141"/>
      <c r="O23" s="141"/>
      <c r="P23" s="141"/>
      <c r="Q23" s="141"/>
      <c r="R23" s="141"/>
      <c r="S23" s="141"/>
      <c r="T23" s="141"/>
      <c r="U23" s="141"/>
      <c r="V23" s="141"/>
      <c r="W23" s="141"/>
    </row>
    <row r="24" spans="2:23" hidden="1" x14ac:dyDescent="0.55000000000000004">
      <c r="B24" s="141"/>
      <c r="C24" s="141"/>
      <c r="D24" s="141"/>
      <c r="E24" s="141"/>
      <c r="F24" s="141"/>
      <c r="G24" s="141"/>
      <c r="H24" s="143"/>
      <c r="I24" s="39" t="s">
        <v>49</v>
      </c>
      <c r="J24" s="39" t="s">
        <v>50</v>
      </c>
      <c r="K24" s="141"/>
      <c r="L24" s="141"/>
      <c r="M24" s="141"/>
      <c r="N24" s="141"/>
      <c r="O24" s="141"/>
      <c r="P24" s="141"/>
      <c r="Q24" s="141"/>
      <c r="R24" s="141"/>
      <c r="S24" s="141"/>
      <c r="T24" s="141"/>
      <c r="U24" s="141"/>
      <c r="V24" s="141"/>
      <c r="W24" s="141"/>
    </row>
    <row r="25" spans="2:23" hidden="1" x14ac:dyDescent="0.55000000000000004">
      <c r="B25" s="144"/>
      <c r="C25" s="144"/>
      <c r="D25" s="144"/>
      <c r="E25" s="144"/>
      <c r="F25" s="147">
        <f>SUM(O25:O29)</f>
        <v>0</v>
      </c>
      <c r="G25" s="147"/>
      <c r="H25" s="147">
        <f>SUM(S25:S29)</f>
        <v>0</v>
      </c>
      <c r="I25" s="147">
        <f>MINA(SUM(S25:S29)-SUM(V25:V29),7500000)</f>
        <v>0</v>
      </c>
      <c r="J25" s="147">
        <f>H25-I25</f>
        <v>0</v>
      </c>
      <c r="K25" s="56" t="s">
        <v>67</v>
      </c>
      <c r="L25" s="43"/>
      <c r="M25" s="44"/>
      <c r="N25" s="45" t="s">
        <v>51</v>
      </c>
      <c r="O25" s="44"/>
      <c r="P25" s="45" t="s">
        <v>52</v>
      </c>
      <c r="Q25" s="46"/>
      <c r="R25" s="47" t="s">
        <v>53</v>
      </c>
      <c r="S25" s="46">
        <f>PRODUCT(M25,O25,Q25)</f>
        <v>0</v>
      </c>
      <c r="T25" s="46" t="s">
        <v>54</v>
      </c>
      <c r="U25" s="46" t="s">
        <v>55</v>
      </c>
      <c r="V25" s="46">
        <f>PRODUCT(ROUNDDOWN(M25/11,0),O25,Q25)</f>
        <v>0</v>
      </c>
      <c r="W25" s="48" t="s">
        <v>56</v>
      </c>
    </row>
    <row r="26" spans="2:23" hidden="1" x14ac:dyDescent="0.55000000000000004">
      <c r="B26" s="144"/>
      <c r="C26" s="144"/>
      <c r="D26" s="144"/>
      <c r="E26" s="144"/>
      <c r="F26" s="147"/>
      <c r="G26" s="147"/>
      <c r="H26" s="147"/>
      <c r="I26" s="147"/>
      <c r="J26" s="147"/>
      <c r="K26" s="53"/>
      <c r="M26" s="50"/>
      <c r="N26" s="23" t="s">
        <v>51</v>
      </c>
      <c r="O26" s="50"/>
      <c r="P26" s="23" t="s">
        <v>52</v>
      </c>
      <c r="Q26" s="34"/>
      <c r="R26" s="51" t="s">
        <v>53</v>
      </c>
      <c r="S26" s="34">
        <f t="shared" ref="S26:S29" si="1">PRODUCT(M26,O26,Q26)</f>
        <v>0</v>
      </c>
      <c r="T26" s="34" t="s">
        <v>54</v>
      </c>
      <c r="U26" s="34" t="s">
        <v>55</v>
      </c>
      <c r="V26" s="34">
        <f t="shared" ref="V26:V28" si="2">PRODUCT(ROUNDDOWN(M26/11,0),O26,Q26)</f>
        <v>0</v>
      </c>
      <c r="W26" s="52" t="s">
        <v>56</v>
      </c>
    </row>
    <row r="27" spans="2:23" hidden="1" x14ac:dyDescent="0.55000000000000004">
      <c r="B27" s="144"/>
      <c r="C27" s="144"/>
      <c r="D27" s="144"/>
      <c r="E27" s="144"/>
      <c r="F27" s="147"/>
      <c r="G27" s="147"/>
      <c r="H27" s="147"/>
      <c r="I27" s="147"/>
      <c r="J27" s="147"/>
      <c r="K27" s="53"/>
      <c r="M27" s="50"/>
      <c r="N27" s="23" t="s">
        <v>51</v>
      </c>
      <c r="O27" s="50"/>
      <c r="P27" s="23" t="s">
        <v>52</v>
      </c>
      <c r="Q27" s="34"/>
      <c r="R27" s="51" t="s">
        <v>53</v>
      </c>
      <c r="S27" s="34">
        <f t="shared" si="1"/>
        <v>0</v>
      </c>
      <c r="T27" s="34" t="s">
        <v>54</v>
      </c>
      <c r="U27" s="34" t="s">
        <v>55</v>
      </c>
      <c r="V27" s="34">
        <f t="shared" si="2"/>
        <v>0</v>
      </c>
      <c r="W27" s="52" t="s">
        <v>56</v>
      </c>
    </row>
    <row r="28" spans="2:23" hidden="1" x14ac:dyDescent="0.55000000000000004">
      <c r="B28" s="144"/>
      <c r="C28" s="144"/>
      <c r="D28" s="144"/>
      <c r="E28" s="144"/>
      <c r="F28" s="147"/>
      <c r="G28" s="147"/>
      <c r="H28" s="147"/>
      <c r="I28" s="147"/>
      <c r="J28" s="147"/>
      <c r="K28" s="53"/>
      <c r="M28" s="50"/>
      <c r="N28" s="23" t="s">
        <v>51</v>
      </c>
      <c r="O28" s="50"/>
      <c r="P28" s="23" t="s">
        <v>52</v>
      </c>
      <c r="Q28" s="34"/>
      <c r="R28" s="51" t="s">
        <v>53</v>
      </c>
      <c r="S28" s="34">
        <f t="shared" si="1"/>
        <v>0</v>
      </c>
      <c r="T28" s="34" t="s">
        <v>54</v>
      </c>
      <c r="U28" s="34" t="s">
        <v>55</v>
      </c>
      <c r="V28" s="34">
        <f t="shared" si="2"/>
        <v>0</v>
      </c>
      <c r="W28" s="52" t="s">
        <v>56</v>
      </c>
    </row>
    <row r="29" spans="2:23" hidden="1" x14ac:dyDescent="0.55000000000000004">
      <c r="B29" s="144"/>
      <c r="C29" s="144"/>
      <c r="D29" s="144"/>
      <c r="E29" s="144"/>
      <c r="F29" s="147"/>
      <c r="G29" s="147"/>
      <c r="H29" s="147"/>
      <c r="I29" s="147"/>
      <c r="J29" s="147"/>
      <c r="K29" s="53"/>
      <c r="M29" s="50"/>
      <c r="N29" s="23" t="s">
        <v>51</v>
      </c>
      <c r="O29" s="50"/>
      <c r="P29" s="23" t="s">
        <v>52</v>
      </c>
      <c r="Q29" s="34"/>
      <c r="R29" s="51" t="s">
        <v>53</v>
      </c>
      <c r="S29" s="34">
        <f t="shared" si="1"/>
        <v>0</v>
      </c>
      <c r="T29" s="34" t="s">
        <v>54</v>
      </c>
      <c r="U29" s="34" t="s">
        <v>55</v>
      </c>
      <c r="V29" s="34">
        <f>PRODUCT(ROUNDDOWN(M29/11,0),O29,Q29)</f>
        <v>0</v>
      </c>
      <c r="W29" s="52" t="s">
        <v>56</v>
      </c>
    </row>
    <row r="30" spans="2:23" hidden="1" x14ac:dyDescent="0.55000000000000004">
      <c r="B30" s="154" t="s">
        <v>60</v>
      </c>
      <c r="C30" s="155"/>
      <c r="D30" s="155"/>
      <c r="E30" s="156"/>
      <c r="F30" s="250"/>
      <c r="G30" s="251"/>
      <c r="H30" s="104"/>
      <c r="I30" s="104"/>
      <c r="J30" s="104"/>
      <c r="K30" s="234"/>
      <c r="L30" s="235"/>
      <c r="M30" s="235"/>
      <c r="N30" s="235"/>
      <c r="O30" s="235"/>
      <c r="P30" s="235"/>
      <c r="Q30" s="235"/>
      <c r="R30" s="235"/>
      <c r="S30" s="235"/>
      <c r="T30" s="235"/>
      <c r="U30" s="235"/>
      <c r="V30" s="235"/>
      <c r="W30" s="236"/>
    </row>
    <row r="31" spans="2:23" hidden="1" x14ac:dyDescent="0.55000000000000004">
      <c r="B31" s="157"/>
      <c r="C31" s="158"/>
      <c r="D31" s="158"/>
      <c r="E31" s="159"/>
      <c r="F31" s="244">
        <f>F25</f>
        <v>0</v>
      </c>
      <c r="G31" s="245"/>
      <c r="H31" s="105">
        <f>SUM(H25:H29)</f>
        <v>0</v>
      </c>
      <c r="I31" s="105">
        <f>SUM(I25:I29)</f>
        <v>0</v>
      </c>
      <c r="J31" s="105">
        <f>SUM(J25:J29)</f>
        <v>0</v>
      </c>
      <c r="K31" s="237"/>
      <c r="L31" s="238"/>
      <c r="M31" s="238"/>
      <c r="N31" s="238"/>
      <c r="O31" s="238"/>
      <c r="P31" s="238"/>
      <c r="Q31" s="238"/>
      <c r="R31" s="238"/>
      <c r="S31" s="238"/>
      <c r="T31" s="238"/>
      <c r="U31" s="238"/>
      <c r="V31" s="238"/>
      <c r="W31" s="239"/>
    </row>
    <row r="32" spans="2:23" hidden="1" x14ac:dyDescent="0.55000000000000004">
      <c r="B32" s="28" t="s">
        <v>61</v>
      </c>
      <c r="C32" s="23" t="s">
        <v>68</v>
      </c>
      <c r="H32" s="32"/>
      <c r="I32" s="32"/>
      <c r="J32" s="32"/>
      <c r="M32" s="34"/>
      <c r="O32" s="34"/>
      <c r="Q32" s="34"/>
      <c r="S32" s="34"/>
      <c r="T32" s="34"/>
      <c r="U32" s="34"/>
      <c r="V32" s="34"/>
    </row>
    <row r="33" spans="2:23" hidden="1" x14ac:dyDescent="0.55000000000000004">
      <c r="B33" s="55" t="s">
        <v>63</v>
      </c>
      <c r="C33" s="23" t="s">
        <v>4</v>
      </c>
      <c r="H33" s="32"/>
      <c r="I33" s="32"/>
      <c r="J33" s="32"/>
      <c r="M33" s="34"/>
      <c r="O33" s="34"/>
      <c r="Q33" s="34"/>
      <c r="S33" s="34"/>
      <c r="T33" s="34"/>
      <c r="U33" s="34"/>
      <c r="V33" s="34"/>
    </row>
    <row r="34" spans="2:23" hidden="1" x14ac:dyDescent="0.55000000000000004">
      <c r="B34" s="55">
        <v>3</v>
      </c>
      <c r="C34" s="23" t="s">
        <v>69</v>
      </c>
      <c r="H34" s="23"/>
      <c r="I34" s="32"/>
      <c r="J34" s="32"/>
      <c r="K34" s="32"/>
      <c r="M34" s="33"/>
      <c r="N34" s="34"/>
      <c r="O34" s="23"/>
      <c r="P34" s="34"/>
      <c r="Q34" s="23"/>
      <c r="R34" s="34"/>
      <c r="S34" s="23"/>
      <c r="T34" s="34"/>
      <c r="U34" s="34"/>
      <c r="V34" s="34"/>
      <c r="W34" s="34"/>
    </row>
    <row r="35" spans="2:23" ht="16.25" hidden="1" customHeight="1" x14ac:dyDescent="0.55000000000000004">
      <c r="H35" s="32"/>
      <c r="I35" s="32"/>
      <c r="J35" s="32"/>
      <c r="M35" s="34"/>
      <c r="O35" s="34"/>
      <c r="Q35" s="34"/>
      <c r="S35" s="34"/>
      <c r="T35" s="34"/>
      <c r="U35" s="34"/>
      <c r="V35" s="34"/>
    </row>
    <row r="36" spans="2:23" hidden="1" x14ac:dyDescent="0.55000000000000004">
      <c r="B36" s="29" t="s">
        <v>2</v>
      </c>
      <c r="H36" s="32"/>
      <c r="I36" s="32"/>
      <c r="J36" s="32"/>
      <c r="M36" s="34"/>
      <c r="O36" s="34"/>
      <c r="Q36" s="34"/>
      <c r="S36" s="34"/>
      <c r="T36" s="34"/>
      <c r="U36" s="34"/>
      <c r="V36" s="34"/>
    </row>
    <row r="37" spans="2:23" ht="13.25" hidden="1" customHeight="1" x14ac:dyDescent="0.55000000000000004">
      <c r="H37" s="32"/>
      <c r="I37" s="32"/>
      <c r="J37" s="32"/>
      <c r="M37" s="34"/>
      <c r="O37" s="34"/>
      <c r="Q37" s="34"/>
      <c r="R37" s="194" t="s">
        <v>112</v>
      </c>
      <c r="S37" s="194"/>
      <c r="T37" s="194"/>
      <c r="U37" s="34"/>
      <c r="V37" s="34"/>
      <c r="W37" s="28" t="s">
        <v>5</v>
      </c>
    </row>
    <row r="38" spans="2:23" hidden="1" x14ac:dyDescent="0.55000000000000004">
      <c r="B38" s="189" t="s">
        <v>70</v>
      </c>
      <c r="C38" s="191" t="s">
        <v>65</v>
      </c>
      <c r="D38" s="191" t="s">
        <v>71</v>
      </c>
      <c r="E38" s="191" t="s">
        <v>72</v>
      </c>
      <c r="F38" s="191" t="s">
        <v>73</v>
      </c>
      <c r="G38" s="191" t="s">
        <v>74</v>
      </c>
      <c r="H38" s="193" t="s">
        <v>75</v>
      </c>
      <c r="I38" s="143" t="s">
        <v>47</v>
      </c>
      <c r="J38" s="143"/>
      <c r="K38" s="141" t="s">
        <v>48</v>
      </c>
      <c r="L38" s="141"/>
      <c r="M38" s="141"/>
      <c r="N38" s="141"/>
      <c r="O38" s="141"/>
      <c r="P38" s="141"/>
      <c r="Q38" s="141"/>
      <c r="R38" s="141"/>
      <c r="S38" s="141"/>
      <c r="T38" s="141"/>
      <c r="U38" s="141"/>
      <c r="V38" s="141"/>
      <c r="W38" s="141"/>
    </row>
    <row r="39" spans="2:23" ht="91" hidden="1" x14ac:dyDescent="0.55000000000000004">
      <c r="B39" s="190"/>
      <c r="C39" s="192"/>
      <c r="D39" s="192"/>
      <c r="E39" s="192"/>
      <c r="F39" s="192"/>
      <c r="G39" s="192"/>
      <c r="H39" s="143"/>
      <c r="I39" s="57" t="s">
        <v>76</v>
      </c>
      <c r="J39" s="39" t="s">
        <v>50</v>
      </c>
      <c r="K39" s="141"/>
      <c r="L39" s="141"/>
      <c r="M39" s="141"/>
      <c r="N39" s="141"/>
      <c r="O39" s="141"/>
      <c r="P39" s="141"/>
      <c r="Q39" s="141"/>
      <c r="R39" s="141"/>
      <c r="S39" s="141"/>
      <c r="T39" s="141"/>
      <c r="U39" s="141"/>
      <c r="V39" s="141"/>
      <c r="W39" s="141"/>
    </row>
    <row r="40" spans="2:23" hidden="1" x14ac:dyDescent="0.55000000000000004">
      <c r="B40" s="58"/>
      <c r="C40" s="58"/>
      <c r="D40" s="59"/>
      <c r="E40" s="59"/>
      <c r="F40" s="60"/>
      <c r="G40" s="59"/>
      <c r="H40" s="41">
        <f>D40*G40</f>
        <v>0</v>
      </c>
      <c r="I40" s="41">
        <f>MINA(ROUNDDOWN(E40*G40*1/2-IFERROR(M40*(E40/2)/D40,M40),0),ROUNDDOWN(D40*G40-M40,0))</f>
        <v>0</v>
      </c>
      <c r="J40" s="41">
        <f>H40-I40</f>
        <v>0</v>
      </c>
      <c r="K40" s="56"/>
      <c r="L40" s="43"/>
      <c r="M40" s="46"/>
      <c r="N40" s="45"/>
      <c r="O40" s="46"/>
      <c r="P40" s="45"/>
      <c r="Q40" s="46"/>
      <c r="R40" s="47"/>
      <c r="S40" s="46"/>
      <c r="T40" s="46"/>
      <c r="U40" s="46"/>
      <c r="V40" s="46"/>
      <c r="W40" s="48"/>
    </row>
    <row r="41" spans="2:23" hidden="1" x14ac:dyDescent="0.55000000000000004">
      <c r="B41" s="58"/>
      <c r="C41" s="58"/>
      <c r="D41" s="59"/>
      <c r="E41" s="59"/>
      <c r="F41" s="60"/>
      <c r="G41" s="59"/>
      <c r="H41" s="41">
        <f t="shared" ref="H41:H54" si="3">D41*G41</f>
        <v>0</v>
      </c>
      <c r="I41" s="41">
        <f t="shared" ref="I41:I54" si="4">MINA(ROUNDDOWN(E41*G41*1/2-IFERROR(M41*(E41/2)/D41,M41),0),ROUNDDOWN(D41*G41-M41,0))</f>
        <v>0</v>
      </c>
      <c r="J41" s="41">
        <f t="shared" ref="J41:J54" si="5">H41-I41</f>
        <v>0</v>
      </c>
      <c r="K41" s="56"/>
      <c r="L41" s="43"/>
      <c r="M41" s="46"/>
      <c r="N41" s="45"/>
      <c r="O41" s="46"/>
      <c r="P41" s="45"/>
      <c r="Q41" s="46"/>
      <c r="R41" s="47"/>
      <c r="S41" s="46"/>
      <c r="T41" s="46"/>
      <c r="U41" s="46"/>
      <c r="V41" s="46"/>
      <c r="W41" s="48"/>
    </row>
    <row r="42" spans="2:23" hidden="1" x14ac:dyDescent="0.55000000000000004">
      <c r="B42" s="58"/>
      <c r="C42" s="58"/>
      <c r="D42" s="59"/>
      <c r="E42" s="59"/>
      <c r="F42" s="60"/>
      <c r="G42" s="59"/>
      <c r="H42" s="41">
        <f t="shared" si="3"/>
        <v>0</v>
      </c>
      <c r="I42" s="41">
        <f t="shared" si="4"/>
        <v>0</v>
      </c>
      <c r="J42" s="41">
        <f t="shared" si="5"/>
        <v>0</v>
      </c>
      <c r="K42" s="56"/>
      <c r="L42" s="43"/>
      <c r="M42" s="46"/>
      <c r="N42" s="45"/>
      <c r="O42" s="46"/>
      <c r="P42" s="45"/>
      <c r="Q42" s="46"/>
      <c r="R42" s="47"/>
      <c r="S42" s="46"/>
      <c r="T42" s="46"/>
      <c r="U42" s="46"/>
      <c r="V42" s="46"/>
      <c r="W42" s="48"/>
    </row>
    <row r="43" spans="2:23" hidden="1" x14ac:dyDescent="0.55000000000000004">
      <c r="B43" s="58"/>
      <c r="C43" s="58"/>
      <c r="D43" s="59"/>
      <c r="E43" s="59"/>
      <c r="F43" s="60"/>
      <c r="G43" s="59"/>
      <c r="H43" s="41">
        <f t="shared" si="3"/>
        <v>0</v>
      </c>
      <c r="I43" s="41">
        <f t="shared" si="4"/>
        <v>0</v>
      </c>
      <c r="J43" s="41">
        <f t="shared" si="5"/>
        <v>0</v>
      </c>
      <c r="K43" s="56"/>
      <c r="L43" s="43"/>
      <c r="M43" s="46"/>
      <c r="N43" s="45"/>
      <c r="O43" s="46"/>
      <c r="P43" s="45"/>
      <c r="Q43" s="46"/>
      <c r="R43" s="47"/>
      <c r="S43" s="46"/>
      <c r="T43" s="46"/>
      <c r="U43" s="46"/>
      <c r="V43" s="46"/>
      <c r="W43" s="48"/>
    </row>
    <row r="44" spans="2:23" hidden="1" x14ac:dyDescent="0.55000000000000004">
      <c r="B44" s="58"/>
      <c r="C44" s="58"/>
      <c r="D44" s="59"/>
      <c r="E44" s="59"/>
      <c r="F44" s="60"/>
      <c r="G44" s="59"/>
      <c r="H44" s="41">
        <f t="shared" si="3"/>
        <v>0</v>
      </c>
      <c r="I44" s="41">
        <f t="shared" si="4"/>
        <v>0</v>
      </c>
      <c r="J44" s="41">
        <f t="shared" si="5"/>
        <v>0</v>
      </c>
      <c r="K44" s="56"/>
      <c r="L44" s="43"/>
      <c r="M44" s="46"/>
      <c r="N44" s="45"/>
      <c r="O44" s="46"/>
      <c r="P44" s="45"/>
      <c r="Q44" s="46"/>
      <c r="R44" s="47"/>
      <c r="S44" s="46"/>
      <c r="T44" s="46"/>
      <c r="U44" s="46"/>
      <c r="V44" s="46"/>
      <c r="W44" s="48"/>
    </row>
    <row r="45" spans="2:23" hidden="1" x14ac:dyDescent="0.55000000000000004">
      <c r="B45" s="58"/>
      <c r="C45" s="58"/>
      <c r="D45" s="59"/>
      <c r="E45" s="59"/>
      <c r="F45" s="60"/>
      <c r="G45" s="59"/>
      <c r="H45" s="41">
        <f t="shared" si="3"/>
        <v>0</v>
      </c>
      <c r="I45" s="41">
        <f t="shared" si="4"/>
        <v>0</v>
      </c>
      <c r="J45" s="41">
        <f t="shared" si="5"/>
        <v>0</v>
      </c>
      <c r="K45" s="56"/>
      <c r="L45" s="43"/>
      <c r="M45" s="46"/>
      <c r="N45" s="45"/>
      <c r="O45" s="46"/>
      <c r="P45" s="45"/>
      <c r="Q45" s="46"/>
      <c r="R45" s="47"/>
      <c r="S45" s="46"/>
      <c r="T45" s="46"/>
      <c r="U45" s="46"/>
      <c r="V45" s="46"/>
      <c r="W45" s="48"/>
    </row>
    <row r="46" spans="2:23" hidden="1" x14ac:dyDescent="0.55000000000000004">
      <c r="B46" s="58"/>
      <c r="C46" s="58"/>
      <c r="D46" s="59"/>
      <c r="E46" s="59"/>
      <c r="F46" s="60"/>
      <c r="G46" s="59"/>
      <c r="H46" s="41">
        <f t="shared" si="3"/>
        <v>0</v>
      </c>
      <c r="I46" s="41">
        <f t="shared" si="4"/>
        <v>0</v>
      </c>
      <c r="J46" s="41">
        <f t="shared" si="5"/>
        <v>0</v>
      </c>
      <c r="K46" s="56"/>
      <c r="L46" s="43"/>
      <c r="M46" s="46"/>
      <c r="N46" s="45"/>
      <c r="O46" s="46"/>
      <c r="P46" s="45"/>
      <c r="Q46" s="46"/>
      <c r="R46" s="47"/>
      <c r="S46" s="46"/>
      <c r="T46" s="46"/>
      <c r="U46" s="46"/>
      <c r="V46" s="46"/>
      <c r="W46" s="48"/>
    </row>
    <row r="47" spans="2:23" hidden="1" x14ac:dyDescent="0.55000000000000004">
      <c r="B47" s="58"/>
      <c r="C47" s="58"/>
      <c r="D47" s="59"/>
      <c r="E47" s="59"/>
      <c r="F47" s="60"/>
      <c r="G47" s="59"/>
      <c r="H47" s="41">
        <f t="shared" si="3"/>
        <v>0</v>
      </c>
      <c r="I47" s="41">
        <f t="shared" si="4"/>
        <v>0</v>
      </c>
      <c r="J47" s="41">
        <f t="shared" si="5"/>
        <v>0</v>
      </c>
      <c r="K47" s="56"/>
      <c r="L47" s="43"/>
      <c r="M47" s="46"/>
      <c r="N47" s="45"/>
      <c r="O47" s="46"/>
      <c r="P47" s="45"/>
      <c r="Q47" s="46"/>
      <c r="R47" s="47"/>
      <c r="S47" s="46"/>
      <c r="T47" s="46"/>
      <c r="U47" s="46"/>
      <c r="V47" s="46"/>
      <c r="W47" s="48"/>
    </row>
    <row r="48" spans="2:23" hidden="1" x14ac:dyDescent="0.55000000000000004">
      <c r="B48" s="58"/>
      <c r="C48" s="58"/>
      <c r="D48" s="59"/>
      <c r="E48" s="59"/>
      <c r="F48" s="60"/>
      <c r="G48" s="59"/>
      <c r="H48" s="41">
        <f t="shared" si="3"/>
        <v>0</v>
      </c>
      <c r="I48" s="41">
        <f t="shared" si="4"/>
        <v>0</v>
      </c>
      <c r="J48" s="41">
        <f t="shared" si="5"/>
        <v>0</v>
      </c>
      <c r="K48" s="56"/>
      <c r="L48" s="43"/>
      <c r="M48" s="46"/>
      <c r="N48" s="45"/>
      <c r="O48" s="46"/>
      <c r="P48" s="45"/>
      <c r="Q48" s="46"/>
      <c r="R48" s="47"/>
      <c r="S48" s="46"/>
      <c r="T48" s="46"/>
      <c r="U48" s="46"/>
      <c r="V48" s="46"/>
      <c r="W48" s="48"/>
    </row>
    <row r="49" spans="2:23" hidden="1" x14ac:dyDescent="0.55000000000000004">
      <c r="B49" s="58"/>
      <c r="C49" s="58"/>
      <c r="D49" s="59"/>
      <c r="E49" s="59"/>
      <c r="F49" s="60"/>
      <c r="G49" s="59"/>
      <c r="H49" s="41">
        <f t="shared" si="3"/>
        <v>0</v>
      </c>
      <c r="I49" s="41">
        <f t="shared" si="4"/>
        <v>0</v>
      </c>
      <c r="J49" s="41">
        <f t="shared" si="5"/>
        <v>0</v>
      </c>
      <c r="K49" s="56"/>
      <c r="L49" s="43"/>
      <c r="M49" s="46"/>
      <c r="N49" s="45"/>
      <c r="O49" s="46"/>
      <c r="P49" s="45"/>
      <c r="Q49" s="46"/>
      <c r="R49" s="47"/>
      <c r="S49" s="46"/>
      <c r="T49" s="46"/>
      <c r="U49" s="46"/>
      <c r="V49" s="46"/>
      <c r="W49" s="48"/>
    </row>
    <row r="50" spans="2:23" hidden="1" x14ac:dyDescent="0.55000000000000004">
      <c r="B50" s="58"/>
      <c r="C50" s="58"/>
      <c r="D50" s="59"/>
      <c r="E50" s="59"/>
      <c r="F50" s="60"/>
      <c r="G50" s="59"/>
      <c r="H50" s="41">
        <f t="shared" si="3"/>
        <v>0</v>
      </c>
      <c r="I50" s="41">
        <f t="shared" si="4"/>
        <v>0</v>
      </c>
      <c r="J50" s="41">
        <f t="shared" si="5"/>
        <v>0</v>
      </c>
      <c r="K50" s="56"/>
      <c r="L50" s="43"/>
      <c r="M50" s="46"/>
      <c r="N50" s="45"/>
      <c r="O50" s="46"/>
      <c r="P50" s="45"/>
      <c r="Q50" s="46"/>
      <c r="R50" s="47"/>
      <c r="S50" s="46"/>
      <c r="T50" s="46"/>
      <c r="U50" s="46"/>
      <c r="V50" s="46"/>
      <c r="W50" s="48"/>
    </row>
    <row r="51" spans="2:23" hidden="1" x14ac:dyDescent="0.55000000000000004">
      <c r="B51" s="58"/>
      <c r="C51" s="58"/>
      <c r="D51" s="59"/>
      <c r="E51" s="59"/>
      <c r="F51" s="60"/>
      <c r="G51" s="59"/>
      <c r="H51" s="41">
        <f t="shared" si="3"/>
        <v>0</v>
      </c>
      <c r="I51" s="41">
        <f t="shared" si="4"/>
        <v>0</v>
      </c>
      <c r="J51" s="41">
        <f t="shared" si="5"/>
        <v>0</v>
      </c>
      <c r="K51" s="56"/>
      <c r="L51" s="43"/>
      <c r="M51" s="46"/>
      <c r="N51" s="45"/>
      <c r="O51" s="46"/>
      <c r="P51" s="45"/>
      <c r="Q51" s="46"/>
      <c r="R51" s="47"/>
      <c r="S51" s="46"/>
      <c r="T51" s="46"/>
      <c r="U51" s="46"/>
      <c r="V51" s="46"/>
      <c r="W51" s="48"/>
    </row>
    <row r="52" spans="2:23" hidden="1" x14ac:dyDescent="0.55000000000000004">
      <c r="B52" s="58"/>
      <c r="C52" s="58"/>
      <c r="D52" s="59"/>
      <c r="E52" s="59"/>
      <c r="F52" s="60"/>
      <c r="G52" s="59"/>
      <c r="H52" s="41">
        <f t="shared" si="3"/>
        <v>0</v>
      </c>
      <c r="I52" s="41">
        <f t="shared" si="4"/>
        <v>0</v>
      </c>
      <c r="J52" s="41">
        <f t="shared" si="5"/>
        <v>0</v>
      </c>
      <c r="K52" s="56"/>
      <c r="L52" s="43"/>
      <c r="M52" s="46"/>
      <c r="N52" s="45"/>
      <c r="O52" s="46"/>
      <c r="P52" s="45"/>
      <c r="Q52" s="46"/>
      <c r="R52" s="47"/>
      <c r="S52" s="46"/>
      <c r="T52" s="46"/>
      <c r="U52" s="46"/>
      <c r="V52" s="46"/>
      <c r="W52" s="48"/>
    </row>
    <row r="53" spans="2:23" hidden="1" x14ac:dyDescent="0.55000000000000004">
      <c r="B53" s="58"/>
      <c r="C53" s="58"/>
      <c r="D53" s="59"/>
      <c r="E53" s="59"/>
      <c r="F53" s="60"/>
      <c r="G53" s="59"/>
      <c r="H53" s="41">
        <f t="shared" si="3"/>
        <v>0</v>
      </c>
      <c r="I53" s="41">
        <f t="shared" si="4"/>
        <v>0</v>
      </c>
      <c r="J53" s="41">
        <f t="shared" si="5"/>
        <v>0</v>
      </c>
      <c r="K53" s="56"/>
      <c r="L53" s="43"/>
      <c r="M53" s="46"/>
      <c r="N53" s="45"/>
      <c r="O53" s="46"/>
      <c r="P53" s="45"/>
      <c r="Q53" s="46"/>
      <c r="R53" s="47"/>
      <c r="S53" s="46"/>
      <c r="T53" s="46"/>
      <c r="U53" s="46"/>
      <c r="V53" s="46"/>
      <c r="W53" s="48"/>
    </row>
    <row r="54" spans="2:23" hidden="1" x14ac:dyDescent="0.55000000000000004">
      <c r="B54" s="58"/>
      <c r="C54" s="58"/>
      <c r="D54" s="59"/>
      <c r="E54" s="59"/>
      <c r="F54" s="60"/>
      <c r="G54" s="59"/>
      <c r="H54" s="41">
        <f t="shared" si="3"/>
        <v>0</v>
      </c>
      <c r="I54" s="41">
        <f t="shared" si="4"/>
        <v>0</v>
      </c>
      <c r="J54" s="41">
        <f t="shared" si="5"/>
        <v>0</v>
      </c>
      <c r="K54" s="56"/>
      <c r="L54" s="43"/>
      <c r="M54" s="46"/>
      <c r="N54" s="45"/>
      <c r="O54" s="46"/>
      <c r="P54" s="45"/>
      <c r="Q54" s="46"/>
      <c r="R54" s="47"/>
      <c r="S54" s="46"/>
      <c r="T54" s="46"/>
      <c r="U54" s="46"/>
      <c r="V54" s="46"/>
      <c r="W54" s="48"/>
    </row>
    <row r="55" spans="2:23" hidden="1" x14ac:dyDescent="0.55000000000000004">
      <c r="B55" s="246" t="s">
        <v>60</v>
      </c>
      <c r="C55" s="248"/>
      <c r="D55" s="248"/>
      <c r="E55" s="248"/>
      <c r="F55" s="248"/>
      <c r="G55" s="104"/>
      <c r="H55" s="104"/>
      <c r="I55" s="104"/>
      <c r="J55" s="104"/>
      <c r="K55" s="234"/>
      <c r="L55" s="235"/>
      <c r="M55" s="235"/>
      <c r="N55" s="235"/>
      <c r="O55" s="235"/>
      <c r="P55" s="235"/>
      <c r="Q55" s="235"/>
      <c r="R55" s="235"/>
      <c r="S55" s="235"/>
      <c r="T55" s="235"/>
      <c r="U55" s="235"/>
      <c r="V55" s="235"/>
      <c r="W55" s="236"/>
    </row>
    <row r="56" spans="2:23" hidden="1" x14ac:dyDescent="0.55000000000000004">
      <c r="B56" s="247"/>
      <c r="C56" s="249"/>
      <c r="D56" s="249"/>
      <c r="E56" s="249"/>
      <c r="F56" s="249"/>
      <c r="G56" s="105">
        <f>SUM(G50:G54)</f>
        <v>0</v>
      </c>
      <c r="H56" s="105">
        <f>SUM(H50:H54)</f>
        <v>0</v>
      </c>
      <c r="I56" s="105">
        <f>SUM(I50:I54)</f>
        <v>0</v>
      </c>
      <c r="J56" s="105">
        <f>SUM(J50:J54)</f>
        <v>0</v>
      </c>
      <c r="K56" s="237"/>
      <c r="L56" s="238"/>
      <c r="M56" s="238"/>
      <c r="N56" s="238"/>
      <c r="O56" s="238"/>
      <c r="P56" s="238"/>
      <c r="Q56" s="238"/>
      <c r="R56" s="238"/>
      <c r="S56" s="238"/>
      <c r="T56" s="238"/>
      <c r="U56" s="238"/>
      <c r="V56" s="238"/>
      <c r="W56" s="239"/>
    </row>
    <row r="57" spans="2:23" hidden="1" x14ac:dyDescent="0.55000000000000004">
      <c r="B57" s="63" t="s">
        <v>117</v>
      </c>
      <c r="C57" s="202" t="s">
        <v>77</v>
      </c>
      <c r="D57" s="202"/>
      <c r="E57" s="202"/>
      <c r="F57" s="106"/>
      <c r="G57" s="106"/>
      <c r="H57" s="34"/>
      <c r="I57" s="34"/>
      <c r="J57" s="34"/>
      <c r="K57" s="34"/>
      <c r="L57" s="37"/>
      <c r="M57" s="37"/>
      <c r="N57" s="37"/>
      <c r="O57" s="37"/>
      <c r="P57" s="37"/>
      <c r="Q57" s="37"/>
      <c r="R57" s="37"/>
      <c r="S57" s="37"/>
      <c r="T57" s="37"/>
      <c r="U57" s="37"/>
      <c r="V57" s="37"/>
      <c r="W57" s="37"/>
    </row>
    <row r="58" spans="2:23" hidden="1" x14ac:dyDescent="0.55000000000000004">
      <c r="B58" s="28"/>
      <c r="H58" s="32"/>
      <c r="I58" s="32"/>
      <c r="J58" s="32"/>
      <c r="M58" s="34"/>
      <c r="O58" s="34"/>
      <c r="Q58" s="34"/>
      <c r="S58" s="34"/>
      <c r="T58" s="34"/>
      <c r="U58" s="34"/>
      <c r="V58" s="34"/>
    </row>
    <row r="59" spans="2:23" hidden="1" x14ac:dyDescent="0.55000000000000004">
      <c r="B59" s="55"/>
      <c r="H59" s="32"/>
      <c r="I59" s="32"/>
      <c r="J59" s="32"/>
      <c r="M59" s="34"/>
      <c r="O59" s="34"/>
      <c r="Q59" s="34"/>
      <c r="S59" s="34"/>
      <c r="T59" s="34"/>
      <c r="U59" s="34"/>
      <c r="V59" s="34"/>
    </row>
    <row r="60" spans="2:23" hidden="1" x14ac:dyDescent="0.55000000000000004">
      <c r="B60" s="38"/>
      <c r="H60" s="32"/>
      <c r="I60" s="32"/>
      <c r="J60" s="32"/>
      <c r="M60" s="34"/>
      <c r="O60" s="34"/>
      <c r="Q60" s="34"/>
      <c r="S60" s="34"/>
      <c r="T60" s="34"/>
      <c r="U60" s="34"/>
      <c r="V60" s="34"/>
    </row>
    <row r="61" spans="2:23" hidden="1" x14ac:dyDescent="0.55000000000000004">
      <c r="B61" s="38" t="s">
        <v>118</v>
      </c>
      <c r="H61" s="23"/>
      <c r="I61" s="32"/>
      <c r="J61" s="32"/>
      <c r="K61" s="32"/>
      <c r="M61" s="33"/>
      <c r="N61" s="34"/>
      <c r="O61" s="23"/>
      <c r="P61" s="34"/>
      <c r="Q61" s="23"/>
      <c r="R61" s="34"/>
      <c r="S61" s="23"/>
      <c r="T61" s="34"/>
      <c r="U61" s="34"/>
      <c r="V61" s="34"/>
      <c r="W61" s="34"/>
    </row>
    <row r="62" spans="2:23" hidden="1" x14ac:dyDescent="0.55000000000000004">
      <c r="H62" s="32"/>
      <c r="I62" s="32"/>
      <c r="J62" s="32"/>
      <c r="M62" s="34"/>
      <c r="O62" s="34"/>
      <c r="Q62" s="34"/>
      <c r="S62" s="194" t="s">
        <v>111</v>
      </c>
      <c r="T62" s="194"/>
      <c r="U62" s="34"/>
      <c r="V62" s="34"/>
      <c r="W62" s="28" t="s">
        <v>3</v>
      </c>
    </row>
    <row r="63" spans="2:23" hidden="1" x14ac:dyDescent="0.55000000000000004">
      <c r="B63" s="154" t="s">
        <v>79</v>
      </c>
      <c r="C63" s="156"/>
      <c r="D63" s="154" t="s">
        <v>44</v>
      </c>
      <c r="E63" s="155"/>
      <c r="F63" s="155"/>
      <c r="G63" s="156"/>
      <c r="H63" s="143" t="s">
        <v>46</v>
      </c>
      <c r="I63" s="143" t="s">
        <v>47</v>
      </c>
      <c r="J63" s="143"/>
      <c r="K63" s="141" t="s">
        <v>48</v>
      </c>
      <c r="L63" s="141"/>
      <c r="M63" s="141"/>
      <c r="N63" s="141"/>
      <c r="O63" s="141"/>
      <c r="P63" s="141"/>
      <c r="Q63" s="141"/>
      <c r="R63" s="141"/>
      <c r="S63" s="141"/>
      <c r="T63" s="141"/>
      <c r="U63" s="141"/>
      <c r="V63" s="141"/>
      <c r="W63" s="141"/>
    </row>
    <row r="64" spans="2:23" hidden="1" x14ac:dyDescent="0.55000000000000004">
      <c r="B64" s="157"/>
      <c r="C64" s="159"/>
      <c r="D64" s="157"/>
      <c r="E64" s="158"/>
      <c r="F64" s="158"/>
      <c r="G64" s="159"/>
      <c r="H64" s="143"/>
      <c r="I64" s="39" t="s">
        <v>49</v>
      </c>
      <c r="J64" s="39" t="s">
        <v>50</v>
      </c>
      <c r="K64" s="141"/>
      <c r="L64" s="141"/>
      <c r="M64" s="141"/>
      <c r="N64" s="141"/>
      <c r="O64" s="141"/>
      <c r="P64" s="141"/>
      <c r="Q64" s="141"/>
      <c r="R64" s="141"/>
      <c r="S64" s="141"/>
      <c r="T64" s="141"/>
      <c r="U64" s="141"/>
      <c r="V64" s="141"/>
      <c r="W64" s="141"/>
    </row>
    <row r="65" spans="2:23" hidden="1" x14ac:dyDescent="0.55000000000000004">
      <c r="B65" s="161"/>
      <c r="C65" s="162"/>
      <c r="D65" s="165"/>
      <c r="E65" s="166"/>
      <c r="F65" s="166"/>
      <c r="G65" s="167"/>
      <c r="H65" s="147">
        <f>SUM(S65:S69)</f>
        <v>0</v>
      </c>
      <c r="I65" s="147">
        <f>SUM(S65:S69)-SUM(V65:V69)</f>
        <v>0</v>
      </c>
      <c r="J65" s="147">
        <f>H65-I65</f>
        <v>0</v>
      </c>
      <c r="K65" s="42"/>
      <c r="L65" s="43"/>
      <c r="M65" s="44"/>
      <c r="N65" s="45" t="s">
        <v>51</v>
      </c>
      <c r="O65" s="44"/>
      <c r="P65" s="45" t="s">
        <v>52</v>
      </c>
      <c r="Q65" s="46"/>
      <c r="R65" s="47" t="s">
        <v>53</v>
      </c>
      <c r="S65" s="46">
        <f>PRODUCT(M65,O65,Q65)</f>
        <v>0</v>
      </c>
      <c r="T65" s="46" t="s">
        <v>54</v>
      </c>
      <c r="U65" s="46" t="s">
        <v>55</v>
      </c>
      <c r="V65" s="44"/>
      <c r="W65" s="48" t="s">
        <v>56</v>
      </c>
    </row>
    <row r="66" spans="2:23" hidden="1" x14ac:dyDescent="0.55000000000000004">
      <c r="B66" s="163"/>
      <c r="C66" s="164"/>
      <c r="D66" s="168"/>
      <c r="E66" s="169"/>
      <c r="F66" s="169"/>
      <c r="G66" s="170"/>
      <c r="H66" s="147"/>
      <c r="I66" s="147"/>
      <c r="J66" s="147"/>
      <c r="K66" s="49"/>
      <c r="M66" s="50"/>
      <c r="N66" s="23" t="s">
        <v>51</v>
      </c>
      <c r="O66" s="50"/>
      <c r="P66" s="23" t="s">
        <v>52</v>
      </c>
      <c r="Q66" s="34"/>
      <c r="R66" s="51" t="s">
        <v>53</v>
      </c>
      <c r="S66" s="34">
        <f t="shared" ref="S66:S69" si="6">PRODUCT(M66,O66,Q66)</f>
        <v>0</v>
      </c>
      <c r="T66" s="34" t="s">
        <v>54</v>
      </c>
      <c r="U66" s="34" t="s">
        <v>55</v>
      </c>
      <c r="V66" s="50"/>
      <c r="W66" s="52" t="s">
        <v>56</v>
      </c>
    </row>
    <row r="67" spans="2:23" hidden="1" x14ac:dyDescent="0.55000000000000004">
      <c r="B67" s="163"/>
      <c r="C67" s="164"/>
      <c r="D67" s="168"/>
      <c r="E67" s="169"/>
      <c r="F67" s="169"/>
      <c r="G67" s="170"/>
      <c r="H67" s="147"/>
      <c r="I67" s="147"/>
      <c r="J67" s="147"/>
      <c r="K67" s="49"/>
      <c r="M67" s="50"/>
      <c r="N67" s="23" t="s">
        <v>51</v>
      </c>
      <c r="O67" s="50"/>
      <c r="P67" s="23" t="s">
        <v>52</v>
      </c>
      <c r="Q67" s="34"/>
      <c r="R67" s="51" t="s">
        <v>53</v>
      </c>
      <c r="S67" s="34">
        <f t="shared" si="6"/>
        <v>0</v>
      </c>
      <c r="T67" s="34" t="s">
        <v>54</v>
      </c>
      <c r="U67" s="34" t="s">
        <v>55</v>
      </c>
      <c r="V67" s="50"/>
      <c r="W67" s="52" t="s">
        <v>56</v>
      </c>
    </row>
    <row r="68" spans="2:23" hidden="1" x14ac:dyDescent="0.55000000000000004">
      <c r="B68" s="163"/>
      <c r="C68" s="164"/>
      <c r="D68" s="168"/>
      <c r="E68" s="169"/>
      <c r="F68" s="169"/>
      <c r="G68" s="170"/>
      <c r="H68" s="147"/>
      <c r="I68" s="147"/>
      <c r="J68" s="147"/>
      <c r="K68" s="49"/>
      <c r="M68" s="50"/>
      <c r="N68" s="23" t="s">
        <v>51</v>
      </c>
      <c r="O68" s="50"/>
      <c r="P68" s="23" t="s">
        <v>52</v>
      </c>
      <c r="Q68" s="34"/>
      <c r="R68" s="51" t="s">
        <v>53</v>
      </c>
      <c r="S68" s="34">
        <f t="shared" si="6"/>
        <v>0</v>
      </c>
      <c r="T68" s="34" t="s">
        <v>54</v>
      </c>
      <c r="U68" s="34" t="s">
        <v>55</v>
      </c>
      <c r="V68" s="50"/>
      <c r="W68" s="52" t="s">
        <v>56</v>
      </c>
    </row>
    <row r="69" spans="2:23" hidden="1" x14ac:dyDescent="0.55000000000000004">
      <c r="B69" s="177"/>
      <c r="C69" s="179"/>
      <c r="D69" s="171"/>
      <c r="E69" s="172"/>
      <c r="F69" s="172"/>
      <c r="G69" s="173"/>
      <c r="H69" s="147"/>
      <c r="I69" s="147"/>
      <c r="J69" s="147"/>
      <c r="K69" s="49"/>
      <c r="M69" s="50"/>
      <c r="N69" s="23" t="s">
        <v>51</v>
      </c>
      <c r="O69" s="50"/>
      <c r="P69" s="23" t="s">
        <v>52</v>
      </c>
      <c r="Q69" s="34"/>
      <c r="R69" s="51" t="s">
        <v>53</v>
      </c>
      <c r="S69" s="34">
        <f t="shared" si="6"/>
        <v>0</v>
      </c>
      <c r="T69" s="34" t="s">
        <v>54</v>
      </c>
      <c r="U69" s="34" t="s">
        <v>55</v>
      </c>
      <c r="V69" s="50"/>
      <c r="W69" s="52" t="s">
        <v>56</v>
      </c>
    </row>
    <row r="70" spans="2:23" hidden="1" x14ac:dyDescent="0.55000000000000004">
      <c r="B70" s="154" t="s">
        <v>60</v>
      </c>
      <c r="C70" s="156"/>
      <c r="D70" s="240"/>
      <c r="E70" s="253"/>
      <c r="F70" s="253"/>
      <c r="G70" s="241"/>
      <c r="H70" s="104"/>
      <c r="I70" s="104"/>
      <c r="J70" s="104"/>
      <c r="K70" s="234"/>
      <c r="L70" s="235"/>
      <c r="M70" s="235"/>
      <c r="N70" s="235"/>
      <c r="O70" s="235"/>
      <c r="P70" s="235"/>
      <c r="Q70" s="235"/>
      <c r="R70" s="235"/>
      <c r="S70" s="235"/>
      <c r="T70" s="235"/>
      <c r="U70" s="235"/>
      <c r="V70" s="235"/>
      <c r="W70" s="236"/>
    </row>
    <row r="71" spans="2:23" hidden="1" x14ac:dyDescent="0.55000000000000004">
      <c r="B71" s="157"/>
      <c r="C71" s="159"/>
      <c r="D71" s="242"/>
      <c r="E71" s="254"/>
      <c r="F71" s="254"/>
      <c r="G71" s="243"/>
      <c r="H71" s="105">
        <f>SUM(H65:H69)</f>
        <v>0</v>
      </c>
      <c r="I71" s="105">
        <f>SUM(I65:I69)</f>
        <v>0</v>
      </c>
      <c r="J71" s="105">
        <f>SUM(J65:J69)</f>
        <v>0</v>
      </c>
      <c r="K71" s="237"/>
      <c r="L71" s="238"/>
      <c r="M71" s="238"/>
      <c r="N71" s="238"/>
      <c r="O71" s="238"/>
      <c r="P71" s="238"/>
      <c r="Q71" s="238"/>
      <c r="R71" s="238"/>
      <c r="S71" s="238"/>
      <c r="T71" s="238"/>
      <c r="U71" s="238"/>
      <c r="V71" s="238"/>
      <c r="W71" s="239"/>
    </row>
    <row r="72" spans="2:23" hidden="1" x14ac:dyDescent="0.55000000000000004">
      <c r="B72" s="28" t="s">
        <v>61</v>
      </c>
      <c r="C72" s="23" t="s">
        <v>119</v>
      </c>
      <c r="H72" s="32"/>
      <c r="I72" s="32"/>
      <c r="J72" s="32"/>
      <c r="M72" s="34"/>
      <c r="O72" s="34"/>
      <c r="Q72" s="34"/>
      <c r="S72" s="34"/>
      <c r="T72" s="34"/>
      <c r="U72" s="34"/>
      <c r="V72" s="34"/>
    </row>
    <row r="73" spans="2:23" hidden="1" x14ac:dyDescent="0.55000000000000004">
      <c r="B73" s="55" t="s">
        <v>63</v>
      </c>
      <c r="C73" s="23" t="s">
        <v>6</v>
      </c>
      <c r="H73" s="32"/>
      <c r="I73" s="32"/>
      <c r="J73" s="32"/>
      <c r="M73" s="34"/>
      <c r="O73" s="34"/>
      <c r="Q73" s="34"/>
      <c r="S73" s="34"/>
      <c r="T73" s="34"/>
      <c r="U73" s="34"/>
      <c r="V73" s="34"/>
    </row>
    <row r="74" spans="2:23" hidden="1" x14ac:dyDescent="0.55000000000000004">
      <c r="B74" s="55" t="s">
        <v>7</v>
      </c>
      <c r="C74" s="23" t="s">
        <v>4</v>
      </c>
      <c r="H74" s="32"/>
      <c r="I74" s="32"/>
      <c r="J74" s="32"/>
      <c r="M74" s="34"/>
      <c r="O74" s="34"/>
      <c r="Q74" s="34"/>
      <c r="S74" s="34"/>
      <c r="T74" s="34"/>
      <c r="U74" s="34"/>
      <c r="V74" s="34"/>
    </row>
    <row r="75" spans="2:23" hidden="1" x14ac:dyDescent="0.55000000000000004">
      <c r="H75" s="32"/>
      <c r="I75" s="32"/>
      <c r="J75" s="32"/>
      <c r="M75" s="34"/>
      <c r="O75" s="34"/>
      <c r="Q75" s="34"/>
      <c r="S75" s="34"/>
      <c r="T75" s="34"/>
      <c r="U75" s="34"/>
      <c r="V75" s="34"/>
    </row>
    <row r="76" spans="2:23" hidden="1" x14ac:dyDescent="0.55000000000000004">
      <c r="B76" s="23" t="s">
        <v>82</v>
      </c>
      <c r="H76" s="32"/>
      <c r="I76" s="32"/>
      <c r="J76" s="32"/>
      <c r="M76" s="34"/>
      <c r="O76" s="34"/>
      <c r="Q76" s="34"/>
      <c r="S76" s="34"/>
      <c r="T76" s="34"/>
      <c r="U76" s="34"/>
      <c r="V76" s="34"/>
    </row>
    <row r="77" spans="2:23" hidden="1" x14ac:dyDescent="0.55000000000000004">
      <c r="B77" s="23" t="s">
        <v>120</v>
      </c>
      <c r="H77" s="23"/>
      <c r="I77" s="32"/>
      <c r="J77" s="32"/>
      <c r="K77" s="32"/>
      <c r="M77" s="33"/>
      <c r="N77" s="34"/>
      <c r="O77" s="23"/>
      <c r="P77" s="34"/>
      <c r="Q77" s="23"/>
      <c r="R77" s="34"/>
      <c r="S77" s="23"/>
      <c r="T77" s="34"/>
      <c r="U77" s="34"/>
      <c r="V77" s="34"/>
      <c r="W77" s="34"/>
    </row>
    <row r="78" spans="2:23" hidden="1" x14ac:dyDescent="0.55000000000000004">
      <c r="H78" s="23"/>
      <c r="I78" s="32"/>
      <c r="J78" s="32"/>
      <c r="K78" s="32"/>
      <c r="M78" s="33"/>
      <c r="N78" s="34"/>
      <c r="O78" s="23"/>
      <c r="P78" s="34"/>
      <c r="Q78" s="23"/>
      <c r="R78" s="34"/>
      <c r="S78" s="160" t="s">
        <v>111</v>
      </c>
      <c r="T78" s="160"/>
      <c r="U78" s="34"/>
      <c r="V78" s="34"/>
      <c r="W78" s="34"/>
    </row>
    <row r="79" spans="2:23" hidden="1" x14ac:dyDescent="0.55000000000000004">
      <c r="B79" s="154" t="s">
        <v>44</v>
      </c>
      <c r="C79" s="155"/>
      <c r="D79" s="155"/>
      <c r="E79" s="155"/>
      <c r="F79" s="155"/>
      <c r="G79" s="156"/>
      <c r="H79" s="143" t="s">
        <v>46</v>
      </c>
      <c r="I79" s="143" t="s">
        <v>47</v>
      </c>
      <c r="J79" s="143"/>
      <c r="K79" s="141" t="s">
        <v>48</v>
      </c>
      <c r="L79" s="141"/>
      <c r="M79" s="141"/>
      <c r="N79" s="141"/>
      <c r="O79" s="141"/>
      <c r="P79" s="141"/>
      <c r="Q79" s="141"/>
      <c r="R79" s="141"/>
      <c r="S79" s="141"/>
      <c r="T79" s="141"/>
      <c r="U79" s="141"/>
      <c r="V79" s="141"/>
      <c r="W79" s="141"/>
    </row>
    <row r="80" spans="2:23" hidden="1" x14ac:dyDescent="0.55000000000000004">
      <c r="B80" s="157"/>
      <c r="C80" s="158"/>
      <c r="D80" s="158"/>
      <c r="E80" s="158"/>
      <c r="F80" s="158"/>
      <c r="G80" s="159"/>
      <c r="H80" s="143"/>
      <c r="I80" s="39" t="s">
        <v>49</v>
      </c>
      <c r="J80" s="39" t="s">
        <v>50</v>
      </c>
      <c r="K80" s="141"/>
      <c r="L80" s="141"/>
      <c r="M80" s="141"/>
      <c r="N80" s="141"/>
      <c r="O80" s="141"/>
      <c r="P80" s="141"/>
      <c r="Q80" s="141"/>
      <c r="R80" s="141"/>
      <c r="S80" s="141"/>
      <c r="T80" s="141"/>
      <c r="U80" s="141"/>
      <c r="V80" s="141"/>
      <c r="W80" s="141"/>
    </row>
    <row r="81" spans="2:23" hidden="1" x14ac:dyDescent="0.55000000000000004">
      <c r="B81" s="165"/>
      <c r="C81" s="166"/>
      <c r="D81" s="166"/>
      <c r="E81" s="166"/>
      <c r="F81" s="166"/>
      <c r="G81" s="167"/>
      <c r="H81" s="147">
        <f>SUM(S81:S85)</f>
        <v>0</v>
      </c>
      <c r="I81" s="147">
        <f>MINA(SUM(S81:S85)-SUM(V81:V85),15000000)</f>
        <v>0</v>
      </c>
      <c r="J81" s="147">
        <f>H81-I81</f>
        <v>0</v>
      </c>
      <c r="K81" s="42"/>
      <c r="L81" s="43"/>
      <c r="M81" s="44"/>
      <c r="N81" s="45" t="s">
        <v>51</v>
      </c>
      <c r="O81" s="44"/>
      <c r="P81" s="45" t="s">
        <v>52</v>
      </c>
      <c r="Q81" s="46"/>
      <c r="R81" s="47" t="s">
        <v>53</v>
      </c>
      <c r="S81" s="46">
        <f>PRODUCT(M81,O81,Q81)</f>
        <v>0</v>
      </c>
      <c r="T81" s="46" t="s">
        <v>54</v>
      </c>
      <c r="U81" s="46" t="s">
        <v>55</v>
      </c>
      <c r="V81" s="44"/>
      <c r="W81" s="48" t="s">
        <v>56</v>
      </c>
    </row>
    <row r="82" spans="2:23" hidden="1" x14ac:dyDescent="0.55000000000000004">
      <c r="B82" s="168"/>
      <c r="C82" s="169"/>
      <c r="D82" s="169"/>
      <c r="E82" s="169"/>
      <c r="F82" s="169"/>
      <c r="G82" s="170"/>
      <c r="H82" s="147"/>
      <c r="I82" s="147"/>
      <c r="J82" s="147"/>
      <c r="K82" s="49"/>
      <c r="M82" s="50"/>
      <c r="N82" s="23" t="s">
        <v>51</v>
      </c>
      <c r="O82" s="50"/>
      <c r="P82" s="23" t="s">
        <v>52</v>
      </c>
      <c r="Q82" s="34"/>
      <c r="R82" s="51" t="s">
        <v>53</v>
      </c>
      <c r="S82" s="34">
        <f t="shared" ref="S82:S85" si="7">PRODUCT(M82,O82,Q82)</f>
        <v>0</v>
      </c>
      <c r="T82" s="34" t="s">
        <v>54</v>
      </c>
      <c r="U82" s="34" t="s">
        <v>55</v>
      </c>
      <c r="V82" s="50"/>
      <c r="W82" s="52" t="s">
        <v>56</v>
      </c>
    </row>
    <row r="83" spans="2:23" hidden="1" x14ac:dyDescent="0.55000000000000004">
      <c r="B83" s="168"/>
      <c r="C83" s="169"/>
      <c r="D83" s="169"/>
      <c r="E83" s="169"/>
      <c r="F83" s="169"/>
      <c r="G83" s="170"/>
      <c r="H83" s="147"/>
      <c r="I83" s="147"/>
      <c r="J83" s="147"/>
      <c r="K83" s="49"/>
      <c r="M83" s="50"/>
      <c r="N83" s="23" t="s">
        <v>51</v>
      </c>
      <c r="O83" s="50"/>
      <c r="P83" s="23" t="s">
        <v>52</v>
      </c>
      <c r="Q83" s="34"/>
      <c r="R83" s="51" t="s">
        <v>53</v>
      </c>
      <c r="S83" s="34">
        <f t="shared" si="7"/>
        <v>0</v>
      </c>
      <c r="T83" s="34" t="s">
        <v>54</v>
      </c>
      <c r="U83" s="34" t="s">
        <v>55</v>
      </c>
      <c r="V83" s="50"/>
      <c r="W83" s="52" t="s">
        <v>56</v>
      </c>
    </row>
    <row r="84" spans="2:23" hidden="1" x14ac:dyDescent="0.55000000000000004">
      <c r="B84" s="168"/>
      <c r="C84" s="169"/>
      <c r="D84" s="169"/>
      <c r="E84" s="169"/>
      <c r="F84" s="169"/>
      <c r="G84" s="170"/>
      <c r="H84" s="147"/>
      <c r="I84" s="147"/>
      <c r="J84" s="147"/>
      <c r="K84" s="49"/>
      <c r="M84" s="50"/>
      <c r="N84" s="23" t="s">
        <v>51</v>
      </c>
      <c r="O84" s="50"/>
      <c r="P84" s="23" t="s">
        <v>52</v>
      </c>
      <c r="Q84" s="34"/>
      <c r="R84" s="51" t="s">
        <v>53</v>
      </c>
      <c r="S84" s="34">
        <f t="shared" si="7"/>
        <v>0</v>
      </c>
      <c r="T84" s="34" t="s">
        <v>54</v>
      </c>
      <c r="U84" s="34" t="s">
        <v>55</v>
      </c>
      <c r="V84" s="50"/>
      <c r="W84" s="52" t="s">
        <v>56</v>
      </c>
    </row>
    <row r="85" spans="2:23" hidden="1" x14ac:dyDescent="0.55000000000000004">
      <c r="B85" s="171"/>
      <c r="C85" s="172"/>
      <c r="D85" s="172"/>
      <c r="E85" s="172"/>
      <c r="F85" s="172"/>
      <c r="G85" s="173"/>
      <c r="H85" s="147"/>
      <c r="I85" s="147"/>
      <c r="J85" s="147"/>
      <c r="K85" s="49"/>
      <c r="M85" s="50"/>
      <c r="N85" s="23" t="s">
        <v>51</v>
      </c>
      <c r="O85" s="50"/>
      <c r="P85" s="23" t="s">
        <v>52</v>
      </c>
      <c r="Q85" s="34"/>
      <c r="R85" s="51" t="s">
        <v>53</v>
      </c>
      <c r="S85" s="34">
        <f t="shared" si="7"/>
        <v>0</v>
      </c>
      <c r="T85" s="34" t="s">
        <v>54</v>
      </c>
      <c r="U85" s="34" t="s">
        <v>55</v>
      </c>
      <c r="V85" s="50"/>
      <c r="W85" s="52" t="s">
        <v>56</v>
      </c>
    </row>
    <row r="86" spans="2:23" hidden="1" x14ac:dyDescent="0.55000000000000004">
      <c r="B86" s="154" t="s">
        <v>60</v>
      </c>
      <c r="C86" s="155"/>
      <c r="D86" s="155"/>
      <c r="E86" s="155"/>
      <c r="F86" s="155"/>
      <c r="G86" s="156"/>
      <c r="H86" s="104"/>
      <c r="I86" s="104"/>
      <c r="J86" s="104"/>
      <c r="K86" s="234"/>
      <c r="L86" s="235"/>
      <c r="M86" s="235"/>
      <c r="N86" s="235"/>
      <c r="O86" s="235"/>
      <c r="P86" s="235"/>
      <c r="Q86" s="235"/>
      <c r="R86" s="235"/>
      <c r="S86" s="235"/>
      <c r="T86" s="235"/>
      <c r="U86" s="235"/>
      <c r="V86" s="235"/>
      <c r="W86" s="236"/>
    </row>
    <row r="87" spans="2:23" hidden="1" x14ac:dyDescent="0.55000000000000004">
      <c r="B87" s="157"/>
      <c r="C87" s="158"/>
      <c r="D87" s="158"/>
      <c r="E87" s="158"/>
      <c r="F87" s="158"/>
      <c r="G87" s="159"/>
      <c r="H87" s="105">
        <f>SUM(H81:H85)</f>
        <v>0</v>
      </c>
      <c r="I87" s="105">
        <f>SUM(I81:I85)</f>
        <v>0</v>
      </c>
      <c r="J87" s="105">
        <f>SUM(J81:J85)</f>
        <v>0</v>
      </c>
      <c r="K87" s="237"/>
      <c r="L87" s="238"/>
      <c r="M87" s="238"/>
      <c r="N87" s="238"/>
      <c r="O87" s="238"/>
      <c r="P87" s="238"/>
      <c r="Q87" s="238"/>
      <c r="R87" s="238"/>
      <c r="S87" s="238"/>
      <c r="T87" s="238"/>
      <c r="U87" s="238"/>
      <c r="V87" s="238"/>
      <c r="W87" s="239"/>
    </row>
    <row r="88" spans="2:23" hidden="1" x14ac:dyDescent="0.55000000000000004">
      <c r="B88" s="28" t="s">
        <v>61</v>
      </c>
      <c r="C88" s="23" t="s">
        <v>121</v>
      </c>
      <c r="H88" s="32"/>
      <c r="I88" s="32"/>
      <c r="J88" s="32"/>
      <c r="M88" s="34"/>
      <c r="O88" s="34"/>
      <c r="Q88" s="34"/>
      <c r="S88" s="34"/>
      <c r="T88" s="34"/>
      <c r="U88" s="34"/>
      <c r="V88" s="34"/>
    </row>
    <row r="89" spans="2:23" hidden="1" x14ac:dyDescent="0.55000000000000004">
      <c r="B89" s="55" t="s">
        <v>63</v>
      </c>
      <c r="C89" s="23" t="s">
        <v>4</v>
      </c>
      <c r="H89" s="32"/>
      <c r="I89" s="32"/>
      <c r="J89" s="32"/>
      <c r="M89" s="34"/>
      <c r="O89" s="34"/>
      <c r="Q89" s="34"/>
      <c r="S89" s="34"/>
      <c r="T89" s="34"/>
      <c r="U89" s="34"/>
      <c r="V89" s="34"/>
    </row>
    <row r="90" spans="2:23" hidden="1" x14ac:dyDescent="0.55000000000000004">
      <c r="B90" s="55"/>
      <c r="H90" s="32"/>
      <c r="I90" s="32"/>
      <c r="J90" s="32"/>
      <c r="M90" s="34"/>
      <c r="O90" s="34"/>
      <c r="Q90" s="34"/>
      <c r="S90" s="34"/>
      <c r="T90" s="34"/>
      <c r="U90" s="34"/>
      <c r="V90" s="34"/>
    </row>
    <row r="91" spans="2:23" hidden="1" x14ac:dyDescent="0.55000000000000004">
      <c r="B91" s="51" t="s">
        <v>122</v>
      </c>
      <c r="H91" s="23"/>
      <c r="I91" s="32"/>
      <c r="J91" s="32"/>
      <c r="K91" s="32"/>
      <c r="M91" s="33"/>
      <c r="N91" s="34"/>
      <c r="O91" s="23"/>
      <c r="P91" s="34"/>
      <c r="Q91" s="23"/>
      <c r="R91" s="34"/>
      <c r="S91" s="23"/>
      <c r="T91" s="34"/>
      <c r="U91" s="34"/>
      <c r="V91" s="34"/>
      <c r="W91" s="34"/>
    </row>
    <row r="92" spans="2:23" hidden="1" x14ac:dyDescent="0.55000000000000004">
      <c r="B92" s="51" t="s">
        <v>86</v>
      </c>
      <c r="H92" s="23"/>
      <c r="I92" s="32"/>
      <c r="J92" s="32"/>
      <c r="K92" s="32"/>
      <c r="M92" s="33"/>
      <c r="N92" s="34"/>
      <c r="O92" s="23"/>
      <c r="P92" s="34"/>
      <c r="Q92" s="23"/>
      <c r="R92" s="34"/>
      <c r="S92" s="160" t="s">
        <v>111</v>
      </c>
      <c r="T92" s="160"/>
      <c r="U92" s="34"/>
      <c r="V92" s="34"/>
      <c r="W92" s="34"/>
    </row>
    <row r="93" spans="2:23" hidden="1" x14ac:dyDescent="0.55000000000000004">
      <c r="B93" s="154" t="s">
        <v>44</v>
      </c>
      <c r="C93" s="155"/>
      <c r="D93" s="155"/>
      <c r="E93" s="155"/>
      <c r="F93" s="155"/>
      <c r="G93" s="156"/>
      <c r="H93" s="143" t="s">
        <v>46</v>
      </c>
      <c r="I93" s="143" t="s">
        <v>47</v>
      </c>
      <c r="J93" s="143"/>
      <c r="K93" s="141" t="s">
        <v>48</v>
      </c>
      <c r="L93" s="141"/>
      <c r="M93" s="141"/>
      <c r="N93" s="141"/>
      <c r="O93" s="141"/>
      <c r="P93" s="141"/>
      <c r="Q93" s="141"/>
      <c r="R93" s="141"/>
      <c r="S93" s="141"/>
      <c r="T93" s="141"/>
      <c r="U93" s="141"/>
      <c r="V93" s="141"/>
      <c r="W93" s="141"/>
    </row>
    <row r="94" spans="2:23" hidden="1" x14ac:dyDescent="0.55000000000000004">
      <c r="B94" s="157"/>
      <c r="C94" s="158"/>
      <c r="D94" s="158"/>
      <c r="E94" s="158"/>
      <c r="F94" s="158"/>
      <c r="G94" s="159"/>
      <c r="H94" s="143"/>
      <c r="I94" s="39" t="s">
        <v>123</v>
      </c>
      <c r="J94" s="39" t="s">
        <v>50</v>
      </c>
      <c r="K94" s="141"/>
      <c r="L94" s="141"/>
      <c r="M94" s="141"/>
      <c r="N94" s="141"/>
      <c r="O94" s="141"/>
      <c r="P94" s="141"/>
      <c r="Q94" s="141"/>
      <c r="R94" s="141"/>
      <c r="S94" s="141"/>
      <c r="T94" s="141"/>
      <c r="U94" s="141"/>
      <c r="V94" s="141"/>
      <c r="W94" s="141"/>
    </row>
    <row r="95" spans="2:23" hidden="1" x14ac:dyDescent="0.55000000000000004">
      <c r="B95" s="165"/>
      <c r="C95" s="166"/>
      <c r="D95" s="166"/>
      <c r="E95" s="166"/>
      <c r="F95" s="166"/>
      <c r="G95" s="167"/>
      <c r="H95" s="107"/>
      <c r="I95" s="108"/>
      <c r="J95" s="109"/>
      <c r="K95" s="42"/>
      <c r="L95" s="43"/>
      <c r="M95" s="44"/>
      <c r="N95" s="45" t="s">
        <v>51</v>
      </c>
      <c r="O95" s="44"/>
      <c r="P95" s="45" t="s">
        <v>52</v>
      </c>
      <c r="Q95" s="46"/>
      <c r="R95" s="47" t="s">
        <v>53</v>
      </c>
      <c r="S95" s="46">
        <f>PRODUCT(M95,O95,Q95)</f>
        <v>0</v>
      </c>
      <c r="T95" s="46" t="s">
        <v>54</v>
      </c>
      <c r="U95" s="46" t="s">
        <v>55</v>
      </c>
      <c r="V95" s="44"/>
      <c r="W95" s="48" t="s">
        <v>56</v>
      </c>
    </row>
    <row r="96" spans="2:23" hidden="1" x14ac:dyDescent="0.55000000000000004">
      <c r="B96" s="168"/>
      <c r="C96" s="169"/>
      <c r="D96" s="169"/>
      <c r="E96" s="169"/>
      <c r="F96" s="169"/>
      <c r="G96" s="170"/>
      <c r="H96" s="110"/>
      <c r="I96" s="111"/>
      <c r="J96" s="112"/>
      <c r="K96" s="49"/>
      <c r="M96" s="50"/>
      <c r="N96" s="23" t="s">
        <v>51</v>
      </c>
      <c r="O96" s="50"/>
      <c r="P96" s="23" t="s">
        <v>52</v>
      </c>
      <c r="Q96" s="34"/>
      <c r="R96" s="51" t="s">
        <v>53</v>
      </c>
      <c r="S96" s="34">
        <f t="shared" ref="S96:S99" si="8">PRODUCT(M96,O96,Q96)</f>
        <v>0</v>
      </c>
      <c r="T96" s="34" t="s">
        <v>54</v>
      </c>
      <c r="U96" s="34" t="s">
        <v>55</v>
      </c>
      <c r="V96" s="50"/>
      <c r="W96" s="52" t="s">
        <v>56</v>
      </c>
    </row>
    <row r="97" spans="2:23" hidden="1" x14ac:dyDescent="0.55000000000000004">
      <c r="B97" s="168"/>
      <c r="C97" s="169"/>
      <c r="D97" s="169"/>
      <c r="E97" s="169"/>
      <c r="F97" s="169"/>
      <c r="G97" s="170"/>
      <c r="H97" s="113"/>
      <c r="I97" s="114"/>
      <c r="J97" s="115"/>
      <c r="K97" s="49"/>
      <c r="M97" s="50"/>
      <c r="N97" s="23" t="s">
        <v>51</v>
      </c>
      <c r="O97" s="50"/>
      <c r="P97" s="23" t="s">
        <v>52</v>
      </c>
      <c r="Q97" s="34"/>
      <c r="R97" s="51" t="s">
        <v>53</v>
      </c>
      <c r="S97" s="34">
        <f t="shared" si="8"/>
        <v>0</v>
      </c>
      <c r="T97" s="34" t="s">
        <v>54</v>
      </c>
      <c r="U97" s="34" t="s">
        <v>55</v>
      </c>
      <c r="V97" s="50"/>
      <c r="W97" s="52" t="s">
        <v>56</v>
      </c>
    </row>
    <row r="98" spans="2:23" hidden="1" x14ac:dyDescent="0.55000000000000004">
      <c r="B98" s="168"/>
      <c r="C98" s="169"/>
      <c r="D98" s="169"/>
      <c r="E98" s="169"/>
      <c r="F98" s="169"/>
      <c r="G98" s="170"/>
      <c r="H98" s="113">
        <f>SUM(S95:S99)</f>
        <v>0</v>
      </c>
      <c r="I98" s="114">
        <f>MINA(SUM(S95:S99)-SUM(V95:V99),15000000)</f>
        <v>0</v>
      </c>
      <c r="J98" s="115">
        <f t="shared" ref="J98" si="9">H98-I98</f>
        <v>0</v>
      </c>
      <c r="K98" s="49"/>
      <c r="M98" s="50"/>
      <c r="N98" s="23" t="s">
        <v>51</v>
      </c>
      <c r="O98" s="50"/>
      <c r="P98" s="23" t="s">
        <v>52</v>
      </c>
      <c r="Q98" s="34"/>
      <c r="R98" s="51" t="s">
        <v>53</v>
      </c>
      <c r="S98" s="34">
        <f t="shared" si="8"/>
        <v>0</v>
      </c>
      <c r="T98" s="34" t="s">
        <v>54</v>
      </c>
      <c r="U98" s="34" t="s">
        <v>55</v>
      </c>
      <c r="V98" s="50"/>
      <c r="W98" s="52" t="s">
        <v>56</v>
      </c>
    </row>
    <row r="99" spans="2:23" hidden="1" x14ac:dyDescent="0.55000000000000004">
      <c r="B99" s="168"/>
      <c r="C99" s="169"/>
      <c r="D99" s="169"/>
      <c r="E99" s="169"/>
      <c r="F99" s="169"/>
      <c r="G99" s="170"/>
      <c r="H99" s="116"/>
      <c r="I99" s="105"/>
      <c r="J99" s="117"/>
      <c r="K99" s="49"/>
      <c r="M99" s="50"/>
      <c r="N99" s="23" t="s">
        <v>51</v>
      </c>
      <c r="O99" s="50"/>
      <c r="P99" s="23" t="s">
        <v>52</v>
      </c>
      <c r="Q99" s="34"/>
      <c r="R99" s="51" t="s">
        <v>53</v>
      </c>
      <c r="S99" s="34">
        <f t="shared" si="8"/>
        <v>0</v>
      </c>
      <c r="T99" s="34" t="s">
        <v>54</v>
      </c>
      <c r="U99" s="34" t="s">
        <v>55</v>
      </c>
      <c r="V99" s="50"/>
      <c r="W99" s="52" t="s">
        <v>56</v>
      </c>
    </row>
    <row r="100" spans="2:23" hidden="1" x14ac:dyDescent="0.55000000000000004">
      <c r="B100" s="141" t="s">
        <v>60</v>
      </c>
      <c r="C100" s="141"/>
      <c r="D100" s="141"/>
      <c r="E100" s="141"/>
      <c r="F100" s="141"/>
      <c r="G100" s="141"/>
      <c r="H100" s="118">
        <f>H96</f>
        <v>0</v>
      </c>
      <c r="I100" s="118">
        <f t="shared" ref="I100:J100" si="10">I96</f>
        <v>0</v>
      </c>
      <c r="J100" s="118">
        <f t="shared" si="10"/>
        <v>0</v>
      </c>
      <c r="K100" s="234"/>
      <c r="L100" s="235"/>
      <c r="M100" s="235"/>
      <c r="N100" s="235"/>
      <c r="O100" s="235"/>
      <c r="P100" s="235"/>
      <c r="Q100" s="235"/>
      <c r="R100" s="235"/>
      <c r="S100" s="235"/>
      <c r="T100" s="235"/>
      <c r="U100" s="235"/>
      <c r="V100" s="235"/>
      <c r="W100" s="236"/>
    </row>
    <row r="101" spans="2:23" hidden="1" x14ac:dyDescent="0.55000000000000004">
      <c r="B101" s="141"/>
      <c r="C101" s="141"/>
      <c r="D101" s="141"/>
      <c r="E101" s="141"/>
      <c r="F101" s="141"/>
      <c r="G101" s="141"/>
      <c r="H101" s="117">
        <f>SUM(H98)</f>
        <v>0</v>
      </c>
      <c r="I101" s="117">
        <f>SUM(I98)</f>
        <v>0</v>
      </c>
      <c r="J101" s="117">
        <f>SUM(J98)</f>
        <v>0</v>
      </c>
      <c r="K101" s="237"/>
      <c r="L101" s="238"/>
      <c r="M101" s="238"/>
      <c r="N101" s="238"/>
      <c r="O101" s="238"/>
      <c r="P101" s="238"/>
      <c r="Q101" s="238"/>
      <c r="R101" s="238"/>
      <c r="S101" s="238"/>
      <c r="T101" s="238"/>
      <c r="U101" s="238"/>
      <c r="V101" s="238"/>
      <c r="W101" s="239"/>
    </row>
    <row r="102" spans="2:23" hidden="1" x14ac:dyDescent="0.55000000000000004">
      <c r="B102" s="28" t="s">
        <v>61</v>
      </c>
      <c r="C102" s="23" t="s">
        <v>124</v>
      </c>
      <c r="H102" s="23"/>
      <c r="I102" s="32"/>
      <c r="J102" s="32"/>
      <c r="K102" s="32"/>
      <c r="M102" s="33"/>
      <c r="N102" s="34"/>
      <c r="O102" s="23"/>
      <c r="P102" s="34"/>
      <c r="Q102" s="23"/>
      <c r="R102" s="34"/>
      <c r="S102" s="23"/>
      <c r="T102" s="34"/>
      <c r="U102" s="34"/>
      <c r="V102" s="34"/>
      <c r="W102" s="34"/>
    </row>
    <row r="103" spans="2:23" hidden="1" x14ac:dyDescent="0.55000000000000004">
      <c r="B103" s="55" t="s">
        <v>63</v>
      </c>
      <c r="C103" s="23" t="s">
        <v>4</v>
      </c>
      <c r="H103" s="23"/>
      <c r="I103" s="32"/>
      <c r="J103" s="32"/>
      <c r="K103" s="32"/>
      <c r="M103" s="33"/>
      <c r="N103" s="34"/>
      <c r="O103" s="23"/>
      <c r="P103" s="34"/>
      <c r="Q103" s="23"/>
      <c r="R103" s="34"/>
      <c r="S103" s="23"/>
      <c r="T103" s="34"/>
      <c r="U103" s="34"/>
      <c r="V103" s="34"/>
      <c r="W103" s="34"/>
    </row>
    <row r="104" spans="2:23" hidden="1" x14ac:dyDescent="0.55000000000000004">
      <c r="B104" s="55"/>
      <c r="H104" s="23"/>
      <c r="I104" s="32"/>
      <c r="J104" s="32"/>
      <c r="K104" s="32"/>
      <c r="M104" s="33"/>
      <c r="N104" s="34"/>
      <c r="O104" s="23"/>
      <c r="P104" s="34"/>
      <c r="Q104" s="23"/>
      <c r="R104" s="34"/>
      <c r="S104" s="23"/>
      <c r="T104" s="34"/>
      <c r="U104" s="34"/>
      <c r="V104" s="34"/>
      <c r="W104" s="34"/>
    </row>
    <row r="105" spans="2:23" hidden="1" x14ac:dyDescent="0.55000000000000004">
      <c r="B105" s="51" t="s">
        <v>89</v>
      </c>
      <c r="H105" s="23"/>
      <c r="I105" s="32"/>
      <c r="J105" s="32"/>
      <c r="K105" s="32"/>
      <c r="M105" s="33"/>
      <c r="N105" s="34"/>
      <c r="O105" s="23"/>
      <c r="P105" s="34"/>
      <c r="Q105" s="23"/>
      <c r="R105" s="34"/>
      <c r="S105" s="160" t="s">
        <v>111</v>
      </c>
      <c r="T105" s="160"/>
      <c r="U105" s="34"/>
      <c r="V105" s="34"/>
      <c r="W105" s="34"/>
    </row>
    <row r="106" spans="2:23" hidden="1" x14ac:dyDescent="0.55000000000000004">
      <c r="B106" s="154" t="s">
        <v>44</v>
      </c>
      <c r="C106" s="155"/>
      <c r="D106" s="155"/>
      <c r="E106" s="155"/>
      <c r="F106" s="155"/>
      <c r="G106" s="156"/>
      <c r="H106" s="143" t="s">
        <v>46</v>
      </c>
      <c r="I106" s="143" t="s">
        <v>47</v>
      </c>
      <c r="J106" s="143"/>
      <c r="K106" s="141" t="s">
        <v>48</v>
      </c>
      <c r="L106" s="141"/>
      <c r="M106" s="141"/>
      <c r="N106" s="141"/>
      <c r="O106" s="141"/>
      <c r="P106" s="141"/>
      <c r="Q106" s="141"/>
      <c r="R106" s="141"/>
      <c r="S106" s="141"/>
      <c r="T106" s="141"/>
      <c r="U106" s="141"/>
      <c r="V106" s="141"/>
      <c r="W106" s="141"/>
    </row>
    <row r="107" spans="2:23" hidden="1" x14ac:dyDescent="0.55000000000000004">
      <c r="B107" s="157"/>
      <c r="C107" s="158"/>
      <c r="D107" s="158"/>
      <c r="E107" s="158"/>
      <c r="F107" s="158"/>
      <c r="G107" s="159"/>
      <c r="H107" s="143"/>
      <c r="I107" s="39" t="s">
        <v>123</v>
      </c>
      <c r="J107" s="39" t="s">
        <v>50</v>
      </c>
      <c r="K107" s="141"/>
      <c r="L107" s="141"/>
      <c r="M107" s="141"/>
      <c r="N107" s="141"/>
      <c r="O107" s="141"/>
      <c r="P107" s="141"/>
      <c r="Q107" s="141"/>
      <c r="R107" s="141"/>
      <c r="S107" s="141"/>
      <c r="T107" s="141"/>
      <c r="U107" s="141"/>
      <c r="V107" s="141"/>
      <c r="W107" s="141"/>
    </row>
    <row r="108" spans="2:23" hidden="1" x14ac:dyDescent="0.55000000000000004">
      <c r="B108" s="165"/>
      <c r="C108" s="166"/>
      <c r="D108" s="166"/>
      <c r="E108" s="166"/>
      <c r="F108" s="166"/>
      <c r="G108" s="167"/>
      <c r="H108" s="107"/>
      <c r="I108" s="108"/>
      <c r="J108" s="109"/>
      <c r="K108" s="42"/>
      <c r="L108" s="43"/>
      <c r="M108" s="44"/>
      <c r="N108" s="45" t="s">
        <v>51</v>
      </c>
      <c r="O108" s="44"/>
      <c r="P108" s="45" t="s">
        <v>52</v>
      </c>
      <c r="Q108" s="46"/>
      <c r="R108" s="47" t="s">
        <v>53</v>
      </c>
      <c r="S108" s="46">
        <f>PRODUCT(M108,O108,Q108)</f>
        <v>0</v>
      </c>
      <c r="T108" s="46" t="s">
        <v>54</v>
      </c>
      <c r="U108" s="46" t="s">
        <v>55</v>
      </c>
      <c r="V108" s="44"/>
      <c r="W108" s="48" t="s">
        <v>56</v>
      </c>
    </row>
    <row r="109" spans="2:23" hidden="1" x14ac:dyDescent="0.55000000000000004">
      <c r="B109" s="168"/>
      <c r="C109" s="169"/>
      <c r="D109" s="169"/>
      <c r="E109" s="169"/>
      <c r="F109" s="169"/>
      <c r="G109" s="170"/>
      <c r="H109" s="110"/>
      <c r="I109" s="111"/>
      <c r="J109" s="112"/>
      <c r="K109" s="49"/>
      <c r="M109" s="50"/>
      <c r="N109" s="23" t="s">
        <v>51</v>
      </c>
      <c r="O109" s="50"/>
      <c r="P109" s="23" t="s">
        <v>52</v>
      </c>
      <c r="Q109" s="34"/>
      <c r="R109" s="51" t="s">
        <v>53</v>
      </c>
      <c r="S109" s="34">
        <f t="shared" ref="S109:S112" si="11">PRODUCT(M109,O109,Q109)</f>
        <v>0</v>
      </c>
      <c r="T109" s="34" t="s">
        <v>54</v>
      </c>
      <c r="U109" s="34" t="s">
        <v>55</v>
      </c>
      <c r="V109" s="50"/>
      <c r="W109" s="52" t="s">
        <v>56</v>
      </c>
    </row>
    <row r="110" spans="2:23" hidden="1" x14ac:dyDescent="0.55000000000000004">
      <c r="B110" s="168"/>
      <c r="C110" s="169"/>
      <c r="D110" s="169"/>
      <c r="E110" s="169"/>
      <c r="F110" s="169"/>
      <c r="G110" s="170"/>
      <c r="H110" s="113"/>
      <c r="I110" s="114"/>
      <c r="J110" s="115"/>
      <c r="K110" s="49"/>
      <c r="M110" s="50"/>
      <c r="N110" s="23" t="s">
        <v>51</v>
      </c>
      <c r="O110" s="50"/>
      <c r="P110" s="23" t="s">
        <v>52</v>
      </c>
      <c r="Q110" s="34"/>
      <c r="R110" s="51" t="s">
        <v>53</v>
      </c>
      <c r="S110" s="34">
        <f t="shared" si="11"/>
        <v>0</v>
      </c>
      <c r="T110" s="34" t="s">
        <v>54</v>
      </c>
      <c r="U110" s="34" t="s">
        <v>55</v>
      </c>
      <c r="V110" s="50"/>
      <c r="W110" s="52" t="s">
        <v>56</v>
      </c>
    </row>
    <row r="111" spans="2:23" hidden="1" x14ac:dyDescent="0.55000000000000004">
      <c r="B111" s="168"/>
      <c r="C111" s="169"/>
      <c r="D111" s="169"/>
      <c r="E111" s="169"/>
      <c r="F111" s="169"/>
      <c r="G111" s="170"/>
      <c r="H111" s="113">
        <f>SUM(S108:S112)</f>
        <v>0</v>
      </c>
      <c r="I111" s="114">
        <f>MINA(SUM(S108:S112)-SUM(V108:V112),15000000)</f>
        <v>0</v>
      </c>
      <c r="J111" s="115">
        <f t="shared" ref="J111" si="12">H111-I111</f>
        <v>0</v>
      </c>
      <c r="K111" s="49"/>
      <c r="M111" s="50"/>
      <c r="N111" s="23" t="s">
        <v>51</v>
      </c>
      <c r="O111" s="50"/>
      <c r="P111" s="23" t="s">
        <v>52</v>
      </c>
      <c r="Q111" s="34"/>
      <c r="R111" s="51" t="s">
        <v>53</v>
      </c>
      <c r="S111" s="34">
        <f t="shared" si="11"/>
        <v>0</v>
      </c>
      <c r="T111" s="34" t="s">
        <v>54</v>
      </c>
      <c r="U111" s="34" t="s">
        <v>55</v>
      </c>
      <c r="V111" s="50"/>
      <c r="W111" s="52" t="s">
        <v>56</v>
      </c>
    </row>
    <row r="112" spans="2:23" hidden="1" x14ac:dyDescent="0.55000000000000004">
      <c r="B112" s="168"/>
      <c r="C112" s="169"/>
      <c r="D112" s="169"/>
      <c r="E112" s="169"/>
      <c r="F112" s="169"/>
      <c r="G112" s="170"/>
      <c r="H112" s="116"/>
      <c r="I112" s="105"/>
      <c r="J112" s="117"/>
      <c r="K112" s="64"/>
      <c r="L112" s="65"/>
      <c r="M112" s="66"/>
      <c r="N112" s="67" t="s">
        <v>51</v>
      </c>
      <c r="O112" s="66"/>
      <c r="P112" s="67" t="s">
        <v>52</v>
      </c>
      <c r="Q112" s="68"/>
      <c r="R112" s="69" t="s">
        <v>53</v>
      </c>
      <c r="S112" s="68">
        <f t="shared" si="11"/>
        <v>0</v>
      </c>
      <c r="T112" s="68" t="s">
        <v>54</v>
      </c>
      <c r="U112" s="68" t="s">
        <v>55</v>
      </c>
      <c r="V112" s="66"/>
      <c r="W112" s="70" t="s">
        <v>56</v>
      </c>
    </row>
    <row r="113" spans="2:23" hidden="1" x14ac:dyDescent="0.55000000000000004">
      <c r="B113" s="141" t="s">
        <v>60</v>
      </c>
      <c r="C113" s="141"/>
      <c r="D113" s="141"/>
      <c r="E113" s="141"/>
      <c r="F113" s="141"/>
      <c r="G113" s="141"/>
      <c r="H113" s="118">
        <f>H109</f>
        <v>0</v>
      </c>
      <c r="I113" s="118">
        <f t="shared" ref="I113:J113" si="13">I109</f>
        <v>0</v>
      </c>
      <c r="J113" s="118">
        <f t="shared" si="13"/>
        <v>0</v>
      </c>
      <c r="K113" s="234"/>
      <c r="L113" s="235"/>
      <c r="M113" s="235"/>
      <c r="N113" s="235"/>
      <c r="O113" s="235"/>
      <c r="P113" s="235"/>
      <c r="Q113" s="235"/>
      <c r="R113" s="235"/>
      <c r="S113" s="235"/>
      <c r="T113" s="235"/>
      <c r="U113" s="235"/>
      <c r="V113" s="235"/>
      <c r="W113" s="236"/>
    </row>
    <row r="114" spans="2:23" hidden="1" x14ac:dyDescent="0.55000000000000004">
      <c r="B114" s="141"/>
      <c r="C114" s="141"/>
      <c r="D114" s="141"/>
      <c r="E114" s="141"/>
      <c r="F114" s="141"/>
      <c r="G114" s="141"/>
      <c r="H114" s="117">
        <f>SUM(H111)</f>
        <v>0</v>
      </c>
      <c r="I114" s="117">
        <f>SUM(I111)</f>
        <v>0</v>
      </c>
      <c r="J114" s="117">
        <f>SUM(J111)</f>
        <v>0</v>
      </c>
      <c r="K114" s="237"/>
      <c r="L114" s="238"/>
      <c r="M114" s="238"/>
      <c r="N114" s="238"/>
      <c r="O114" s="238"/>
      <c r="P114" s="238"/>
      <c r="Q114" s="238"/>
      <c r="R114" s="238"/>
      <c r="S114" s="238"/>
      <c r="T114" s="238"/>
      <c r="U114" s="238"/>
      <c r="V114" s="238"/>
      <c r="W114" s="239"/>
    </row>
    <row r="115" spans="2:23" hidden="1" x14ac:dyDescent="0.55000000000000004">
      <c r="B115" s="55" t="s">
        <v>91</v>
      </c>
      <c r="C115" s="23" t="s">
        <v>92</v>
      </c>
      <c r="H115" s="23"/>
      <c r="I115" s="32"/>
      <c r="J115" s="32"/>
      <c r="K115" s="32"/>
      <c r="M115" s="33"/>
      <c r="N115" s="34"/>
      <c r="O115" s="23"/>
      <c r="P115" s="34"/>
      <c r="Q115" s="23"/>
      <c r="R115" s="34"/>
      <c r="S115" s="23"/>
      <c r="T115" s="34"/>
      <c r="U115" s="34"/>
      <c r="V115" s="34"/>
      <c r="W115" s="34"/>
    </row>
    <row r="116" spans="2:23" hidden="1" x14ac:dyDescent="0.55000000000000004">
      <c r="B116" s="55"/>
      <c r="H116" s="23"/>
      <c r="I116" s="32"/>
      <c r="J116" s="32"/>
      <c r="K116" s="32"/>
      <c r="M116" s="33"/>
      <c r="N116" s="34"/>
      <c r="O116" s="23"/>
      <c r="P116" s="34"/>
      <c r="Q116" s="23"/>
      <c r="R116" s="34"/>
      <c r="S116" s="23"/>
      <c r="T116" s="34"/>
      <c r="U116" s="34"/>
      <c r="V116" s="34"/>
      <c r="W116" s="34"/>
    </row>
    <row r="117" spans="2:23" hidden="1" x14ac:dyDescent="0.55000000000000004">
      <c r="B117" s="51" t="s">
        <v>93</v>
      </c>
      <c r="H117" s="23"/>
      <c r="I117" s="32"/>
      <c r="J117" s="32"/>
      <c r="K117" s="32"/>
      <c r="M117" s="33"/>
      <c r="N117" s="34"/>
      <c r="O117" s="23"/>
      <c r="P117" s="194" t="s">
        <v>113</v>
      </c>
      <c r="Q117" s="194"/>
      <c r="R117" s="194"/>
      <c r="S117" s="194"/>
      <c r="T117" s="194"/>
      <c r="U117" s="34"/>
      <c r="V117" s="34"/>
      <c r="W117" s="34"/>
    </row>
    <row r="118" spans="2:23" hidden="1" x14ac:dyDescent="0.55000000000000004">
      <c r="B118" s="154" t="s">
        <v>44</v>
      </c>
      <c r="C118" s="155"/>
      <c r="D118" s="155"/>
      <c r="E118" s="155"/>
      <c r="F118" s="155"/>
      <c r="G118" s="156"/>
      <c r="H118" s="180" t="s">
        <v>94</v>
      </c>
      <c r="I118" s="140" t="s">
        <v>95</v>
      </c>
      <c r="J118" s="182" t="s">
        <v>96</v>
      </c>
      <c r="K118" s="141" t="s">
        <v>97</v>
      </c>
      <c r="L118" s="141" t="s">
        <v>98</v>
      </c>
      <c r="M118" s="141"/>
      <c r="N118" s="141"/>
      <c r="O118" s="141"/>
      <c r="P118" s="141"/>
      <c r="Q118" s="141"/>
      <c r="R118" s="141" t="s">
        <v>99</v>
      </c>
      <c r="S118" s="141"/>
      <c r="T118" s="141"/>
      <c r="U118" s="141"/>
      <c r="V118" s="141"/>
      <c r="W118" s="141"/>
    </row>
    <row r="119" spans="2:23" hidden="1" x14ac:dyDescent="0.55000000000000004">
      <c r="B119" s="157"/>
      <c r="C119" s="158"/>
      <c r="D119" s="158"/>
      <c r="E119" s="158"/>
      <c r="F119" s="158"/>
      <c r="G119" s="159"/>
      <c r="H119" s="181"/>
      <c r="I119" s="141"/>
      <c r="J119" s="181"/>
      <c r="K119" s="141"/>
      <c r="L119" s="141"/>
      <c r="M119" s="141"/>
      <c r="N119" s="141"/>
      <c r="O119" s="141"/>
      <c r="P119" s="141"/>
      <c r="Q119" s="141"/>
      <c r="R119" s="141"/>
      <c r="S119" s="141"/>
      <c r="T119" s="141"/>
      <c r="U119" s="141"/>
      <c r="V119" s="141"/>
      <c r="W119" s="141"/>
    </row>
    <row r="120" spans="2:23" hidden="1" x14ac:dyDescent="0.55000000000000004">
      <c r="B120" s="161"/>
      <c r="C120" s="175"/>
      <c r="D120" s="175"/>
      <c r="E120" s="175"/>
      <c r="F120" s="175"/>
      <c r="G120" s="162"/>
      <c r="H120" s="207"/>
      <c r="I120" s="207"/>
      <c r="J120" s="210">
        <f>PRODUCT(H120,I120/100)</f>
        <v>0</v>
      </c>
      <c r="K120" s="213"/>
      <c r="L120" s="215">
        <f>PRODUCT(J120,K120/1000)</f>
        <v>0</v>
      </c>
      <c r="M120" s="216"/>
      <c r="N120" s="216"/>
      <c r="O120" s="216"/>
      <c r="P120" s="216"/>
      <c r="Q120" s="217"/>
      <c r="R120" s="215">
        <f>PRODUCT(L120,200)</f>
        <v>0</v>
      </c>
      <c r="S120" s="216"/>
      <c r="T120" s="217"/>
      <c r="U120" s="20"/>
      <c r="V120" s="20"/>
      <c r="W120" s="20"/>
    </row>
    <row r="121" spans="2:23" hidden="1" x14ac:dyDescent="0.55000000000000004">
      <c r="B121" s="163"/>
      <c r="C121" s="176"/>
      <c r="D121" s="176"/>
      <c r="E121" s="176"/>
      <c r="F121" s="176"/>
      <c r="G121" s="164"/>
      <c r="H121" s="208"/>
      <c r="I121" s="208"/>
      <c r="J121" s="211"/>
      <c r="K121" s="214"/>
      <c r="L121" s="218"/>
      <c r="M121" s="219"/>
      <c r="N121" s="219"/>
      <c r="O121" s="219"/>
      <c r="P121" s="219"/>
      <c r="Q121" s="220"/>
      <c r="R121" s="218"/>
      <c r="S121" s="219"/>
      <c r="T121" s="220"/>
      <c r="U121" s="20"/>
      <c r="V121" s="20"/>
      <c r="W121" s="20"/>
    </row>
    <row r="122" spans="2:23" hidden="1" x14ac:dyDescent="0.55000000000000004">
      <c r="B122" s="163"/>
      <c r="C122" s="176"/>
      <c r="D122" s="176"/>
      <c r="E122" s="176"/>
      <c r="F122" s="176"/>
      <c r="G122" s="164"/>
      <c r="H122" s="209"/>
      <c r="I122" s="209"/>
      <c r="J122" s="211"/>
      <c r="K122" s="214"/>
      <c r="L122" s="221"/>
      <c r="M122" s="222"/>
      <c r="N122" s="222"/>
      <c r="O122" s="222"/>
      <c r="P122" s="222"/>
      <c r="Q122" s="223"/>
      <c r="R122" s="221"/>
      <c r="S122" s="222"/>
      <c r="T122" s="223"/>
      <c r="U122" s="20"/>
      <c r="V122" s="20"/>
      <c r="W122" s="20"/>
    </row>
    <row r="123" spans="2:23" hidden="1" x14ac:dyDescent="0.55000000000000004">
      <c r="B123" s="163"/>
      <c r="C123" s="176"/>
      <c r="D123" s="176"/>
      <c r="E123" s="176"/>
      <c r="F123" s="176"/>
      <c r="G123" s="164"/>
      <c r="H123" s="224"/>
      <c r="I123" s="224"/>
      <c r="J123" s="233">
        <f>PRODUCT(H123,I123/100)</f>
        <v>0</v>
      </c>
      <c r="K123" s="230"/>
      <c r="L123" s="154">
        <f>PRODUCT(J123,K123/1000)</f>
        <v>0</v>
      </c>
      <c r="M123" s="155"/>
      <c r="N123" s="155"/>
      <c r="O123" s="155"/>
      <c r="P123" s="155"/>
      <c r="Q123" s="156"/>
      <c r="R123" s="154">
        <f>PRODUCT(L123,200)</f>
        <v>0</v>
      </c>
      <c r="S123" s="155"/>
      <c r="T123" s="156"/>
      <c r="U123" s="20"/>
      <c r="V123" s="20"/>
      <c r="W123" s="20"/>
    </row>
    <row r="124" spans="2:23" hidden="1" x14ac:dyDescent="0.55000000000000004">
      <c r="B124" s="163"/>
      <c r="C124" s="176"/>
      <c r="D124" s="176"/>
      <c r="E124" s="176"/>
      <c r="F124" s="176"/>
      <c r="G124" s="164"/>
      <c r="H124" s="225"/>
      <c r="I124" s="225"/>
      <c r="J124" s="233"/>
      <c r="K124" s="230"/>
      <c r="L124" s="231"/>
      <c r="M124" s="145"/>
      <c r="N124" s="145"/>
      <c r="O124" s="145"/>
      <c r="P124" s="145"/>
      <c r="Q124" s="232"/>
      <c r="R124" s="231"/>
      <c r="S124" s="145"/>
      <c r="T124" s="232"/>
      <c r="U124" s="20"/>
      <c r="V124" s="20"/>
      <c r="W124" s="20"/>
    </row>
    <row r="125" spans="2:23" hidden="1" x14ac:dyDescent="0.55000000000000004">
      <c r="B125" s="177"/>
      <c r="C125" s="178"/>
      <c r="D125" s="178"/>
      <c r="E125" s="178"/>
      <c r="F125" s="178"/>
      <c r="G125" s="179"/>
      <c r="H125" s="226"/>
      <c r="I125" s="226"/>
      <c r="J125" s="233"/>
      <c r="K125" s="230"/>
      <c r="L125" s="157"/>
      <c r="M125" s="158"/>
      <c r="N125" s="158"/>
      <c r="O125" s="158"/>
      <c r="P125" s="158"/>
      <c r="Q125" s="159"/>
      <c r="R125" s="157"/>
      <c r="S125" s="158"/>
      <c r="T125" s="159"/>
      <c r="U125" s="20"/>
      <c r="V125" s="20"/>
      <c r="W125" s="20"/>
    </row>
    <row r="126" spans="2:23" hidden="1" x14ac:dyDescent="0.55000000000000004">
      <c r="B126" s="161"/>
      <c r="C126" s="175"/>
      <c r="D126" s="175"/>
      <c r="E126" s="175"/>
      <c r="F126" s="175"/>
      <c r="G126" s="162"/>
      <c r="H126" s="207"/>
      <c r="I126" s="207"/>
      <c r="J126" s="210">
        <f t="shared" ref="J126" si="14">PRODUCT(H126,I126/100)</f>
        <v>0</v>
      </c>
      <c r="K126" s="213"/>
      <c r="L126" s="215">
        <f>PRODUCT(J126,K126/1000)</f>
        <v>0</v>
      </c>
      <c r="M126" s="216"/>
      <c r="N126" s="216"/>
      <c r="O126" s="216"/>
      <c r="P126" s="216"/>
      <c r="Q126" s="217"/>
      <c r="R126" s="215">
        <f>PRODUCT(L126,200)</f>
        <v>0</v>
      </c>
      <c r="S126" s="216"/>
      <c r="T126" s="217"/>
      <c r="U126" s="20"/>
      <c r="V126" s="20"/>
      <c r="W126" s="20"/>
    </row>
    <row r="127" spans="2:23" hidden="1" x14ac:dyDescent="0.55000000000000004">
      <c r="B127" s="163"/>
      <c r="C127" s="176"/>
      <c r="D127" s="176"/>
      <c r="E127" s="176"/>
      <c r="F127" s="176"/>
      <c r="G127" s="164"/>
      <c r="H127" s="208"/>
      <c r="I127" s="208"/>
      <c r="J127" s="211"/>
      <c r="K127" s="214"/>
      <c r="L127" s="218"/>
      <c r="M127" s="219"/>
      <c r="N127" s="219"/>
      <c r="O127" s="219"/>
      <c r="P127" s="219"/>
      <c r="Q127" s="220"/>
      <c r="R127" s="218"/>
      <c r="S127" s="219"/>
      <c r="T127" s="220"/>
      <c r="U127" s="20"/>
      <c r="V127" s="20"/>
      <c r="W127" s="20"/>
    </row>
    <row r="128" spans="2:23" hidden="1" x14ac:dyDescent="0.55000000000000004">
      <c r="B128" s="163"/>
      <c r="C128" s="176"/>
      <c r="D128" s="176"/>
      <c r="E128" s="176"/>
      <c r="F128" s="176"/>
      <c r="G128" s="164"/>
      <c r="H128" s="209"/>
      <c r="I128" s="209"/>
      <c r="J128" s="212"/>
      <c r="K128" s="252"/>
      <c r="L128" s="221"/>
      <c r="M128" s="222"/>
      <c r="N128" s="222"/>
      <c r="O128" s="222"/>
      <c r="P128" s="222"/>
      <c r="Q128" s="223"/>
      <c r="R128" s="221"/>
      <c r="S128" s="222"/>
      <c r="T128" s="223"/>
      <c r="U128" s="20"/>
      <c r="V128" s="20"/>
      <c r="W128" s="20"/>
    </row>
    <row r="129" spans="2:23" hidden="1" x14ac:dyDescent="0.55000000000000004">
      <c r="B129" s="163"/>
      <c r="C129" s="176"/>
      <c r="D129" s="176"/>
      <c r="E129" s="176"/>
      <c r="F129" s="176"/>
      <c r="G129" s="164"/>
      <c r="H129" s="224"/>
      <c r="I129" s="224"/>
      <c r="J129" s="228">
        <f t="shared" ref="J129" si="15">PRODUCT(H129,I129/100)</f>
        <v>0</v>
      </c>
      <c r="K129" s="186"/>
      <c r="L129" s="154">
        <f>PRODUCT(J129,K129/1000)</f>
        <v>0</v>
      </c>
      <c r="M129" s="155"/>
      <c r="N129" s="155"/>
      <c r="O129" s="155"/>
      <c r="P129" s="155"/>
      <c r="Q129" s="156"/>
      <c r="R129" s="154">
        <f>PRODUCT(L129,200)</f>
        <v>0</v>
      </c>
      <c r="S129" s="155"/>
      <c r="T129" s="156"/>
      <c r="U129" s="20"/>
      <c r="V129" s="20"/>
      <c r="W129" s="20"/>
    </row>
    <row r="130" spans="2:23" hidden="1" x14ac:dyDescent="0.55000000000000004">
      <c r="B130" s="163"/>
      <c r="C130" s="176"/>
      <c r="D130" s="176"/>
      <c r="E130" s="176"/>
      <c r="F130" s="176"/>
      <c r="G130" s="164"/>
      <c r="H130" s="225"/>
      <c r="I130" s="225"/>
      <c r="J130" s="228"/>
      <c r="K130" s="186"/>
      <c r="L130" s="231"/>
      <c r="M130" s="145"/>
      <c r="N130" s="145"/>
      <c r="O130" s="145"/>
      <c r="P130" s="145"/>
      <c r="Q130" s="232"/>
      <c r="R130" s="231"/>
      <c r="S130" s="145"/>
      <c r="T130" s="232"/>
      <c r="U130" s="20"/>
      <c r="V130" s="20"/>
      <c r="W130" s="20"/>
    </row>
    <row r="131" spans="2:23" hidden="1" x14ac:dyDescent="0.55000000000000004">
      <c r="B131" s="177"/>
      <c r="C131" s="178"/>
      <c r="D131" s="178"/>
      <c r="E131" s="178"/>
      <c r="F131" s="178"/>
      <c r="G131" s="179"/>
      <c r="H131" s="226"/>
      <c r="I131" s="226"/>
      <c r="J131" s="229"/>
      <c r="K131" s="187"/>
      <c r="L131" s="157"/>
      <c r="M131" s="158"/>
      <c r="N131" s="158"/>
      <c r="O131" s="158"/>
      <c r="P131" s="158"/>
      <c r="Q131" s="159"/>
      <c r="R131" s="157"/>
      <c r="S131" s="158"/>
      <c r="T131" s="159"/>
      <c r="U131" s="20"/>
      <c r="V131" s="20"/>
      <c r="W131" s="20"/>
    </row>
    <row r="132" spans="2:23" hidden="1" x14ac:dyDescent="0.55000000000000004">
      <c r="B132" s="161"/>
      <c r="C132" s="175"/>
      <c r="D132" s="175"/>
      <c r="E132" s="175"/>
      <c r="F132" s="175"/>
      <c r="G132" s="162"/>
      <c r="H132" s="207"/>
      <c r="I132" s="207"/>
      <c r="J132" s="210">
        <f t="shared" ref="J132" si="16">PRODUCT(H132,I132/100)</f>
        <v>0</v>
      </c>
      <c r="K132" s="213"/>
      <c r="L132" s="215">
        <f t="shared" ref="L132" si="17">PRODUCT(J132,K132/1000)</f>
        <v>0</v>
      </c>
      <c r="M132" s="216"/>
      <c r="N132" s="216"/>
      <c r="O132" s="216"/>
      <c r="P132" s="216"/>
      <c r="Q132" s="217"/>
      <c r="R132" s="215">
        <f>PRODUCT(L132,200)</f>
        <v>0</v>
      </c>
      <c r="S132" s="216"/>
      <c r="T132" s="217"/>
      <c r="U132" s="20"/>
      <c r="V132" s="20"/>
      <c r="W132" s="20"/>
    </row>
    <row r="133" spans="2:23" hidden="1" x14ac:dyDescent="0.55000000000000004">
      <c r="B133" s="163"/>
      <c r="C133" s="176"/>
      <c r="D133" s="176"/>
      <c r="E133" s="176"/>
      <c r="F133" s="176"/>
      <c r="G133" s="164"/>
      <c r="H133" s="208"/>
      <c r="I133" s="208"/>
      <c r="J133" s="211"/>
      <c r="K133" s="214"/>
      <c r="L133" s="218"/>
      <c r="M133" s="219"/>
      <c r="N133" s="219"/>
      <c r="O133" s="219"/>
      <c r="P133" s="219"/>
      <c r="Q133" s="220"/>
      <c r="R133" s="218"/>
      <c r="S133" s="219"/>
      <c r="T133" s="220"/>
      <c r="U133" s="20"/>
      <c r="V133" s="20"/>
      <c r="W133" s="20"/>
    </row>
    <row r="134" spans="2:23" hidden="1" x14ac:dyDescent="0.55000000000000004">
      <c r="B134" s="163"/>
      <c r="C134" s="176"/>
      <c r="D134" s="176"/>
      <c r="E134" s="176"/>
      <c r="F134" s="176"/>
      <c r="G134" s="164"/>
      <c r="H134" s="209"/>
      <c r="I134" s="209"/>
      <c r="J134" s="211"/>
      <c r="K134" s="214"/>
      <c r="L134" s="221"/>
      <c r="M134" s="222"/>
      <c r="N134" s="222"/>
      <c r="O134" s="222"/>
      <c r="P134" s="222"/>
      <c r="Q134" s="223"/>
      <c r="R134" s="221"/>
      <c r="S134" s="222"/>
      <c r="T134" s="223"/>
      <c r="U134" s="20"/>
      <c r="V134" s="20"/>
      <c r="W134" s="20"/>
    </row>
    <row r="135" spans="2:23" hidden="1" x14ac:dyDescent="0.55000000000000004">
      <c r="B135" s="163"/>
      <c r="C135" s="176"/>
      <c r="D135" s="176"/>
      <c r="E135" s="176"/>
      <c r="F135" s="176"/>
      <c r="G135" s="164"/>
      <c r="H135" s="224"/>
      <c r="I135" s="224"/>
      <c r="J135" s="233">
        <f t="shared" ref="J135" si="18">PRODUCT(H135,I135/100)</f>
        <v>0</v>
      </c>
      <c r="K135" s="230"/>
      <c r="L135" s="154">
        <f t="shared" ref="L135" si="19">PRODUCT(J135,K135/1000)</f>
        <v>0</v>
      </c>
      <c r="M135" s="155"/>
      <c r="N135" s="155"/>
      <c r="O135" s="155"/>
      <c r="P135" s="155"/>
      <c r="Q135" s="156"/>
      <c r="R135" s="154">
        <f>PRODUCT(L135,200)</f>
        <v>0</v>
      </c>
      <c r="S135" s="155"/>
      <c r="T135" s="156"/>
      <c r="U135" s="20"/>
      <c r="V135" s="20"/>
      <c r="W135" s="20"/>
    </row>
    <row r="136" spans="2:23" hidden="1" x14ac:dyDescent="0.55000000000000004">
      <c r="B136" s="163"/>
      <c r="C136" s="176"/>
      <c r="D136" s="176"/>
      <c r="E136" s="176"/>
      <c r="F136" s="176"/>
      <c r="G136" s="164"/>
      <c r="H136" s="225"/>
      <c r="I136" s="225"/>
      <c r="J136" s="233"/>
      <c r="K136" s="230"/>
      <c r="L136" s="231"/>
      <c r="M136" s="145"/>
      <c r="N136" s="145"/>
      <c r="O136" s="145"/>
      <c r="P136" s="145"/>
      <c r="Q136" s="232"/>
      <c r="R136" s="231"/>
      <c r="S136" s="145"/>
      <c r="T136" s="232"/>
      <c r="U136" s="20"/>
      <c r="V136" s="20"/>
      <c r="W136" s="20"/>
    </row>
    <row r="137" spans="2:23" hidden="1" x14ac:dyDescent="0.55000000000000004">
      <c r="B137" s="177"/>
      <c r="C137" s="178"/>
      <c r="D137" s="178"/>
      <c r="E137" s="178"/>
      <c r="F137" s="178"/>
      <c r="G137" s="179"/>
      <c r="H137" s="226"/>
      <c r="I137" s="226"/>
      <c r="J137" s="233"/>
      <c r="K137" s="230"/>
      <c r="L137" s="157"/>
      <c r="M137" s="158"/>
      <c r="N137" s="158"/>
      <c r="O137" s="158"/>
      <c r="P137" s="158"/>
      <c r="Q137" s="159"/>
      <c r="R137" s="157"/>
      <c r="S137" s="158"/>
      <c r="T137" s="159"/>
      <c r="U137" s="20"/>
      <c r="V137" s="20"/>
      <c r="W137" s="20"/>
    </row>
    <row r="138" spans="2:23" hidden="1" x14ac:dyDescent="0.55000000000000004">
      <c r="B138" s="161"/>
      <c r="C138" s="175"/>
      <c r="D138" s="175"/>
      <c r="E138" s="175"/>
      <c r="F138" s="175"/>
      <c r="G138" s="162"/>
      <c r="H138" s="207"/>
      <c r="I138" s="207"/>
      <c r="J138" s="210">
        <f t="shared" ref="J138" si="20">PRODUCT(H138,I138/100)</f>
        <v>0</v>
      </c>
      <c r="K138" s="213"/>
      <c r="L138" s="215">
        <f t="shared" ref="L138" si="21">PRODUCT(J138,K138/1000)</f>
        <v>0</v>
      </c>
      <c r="M138" s="216"/>
      <c r="N138" s="216"/>
      <c r="O138" s="216"/>
      <c r="P138" s="216"/>
      <c r="Q138" s="217"/>
      <c r="R138" s="215">
        <f t="shared" ref="R138" si="22">PRODUCT(L138,200)</f>
        <v>0</v>
      </c>
      <c r="S138" s="216"/>
      <c r="T138" s="217"/>
      <c r="U138" s="20"/>
      <c r="V138" s="20"/>
      <c r="W138" s="20"/>
    </row>
    <row r="139" spans="2:23" hidden="1" x14ac:dyDescent="0.55000000000000004">
      <c r="B139" s="163"/>
      <c r="C139" s="176"/>
      <c r="D139" s="176"/>
      <c r="E139" s="176"/>
      <c r="F139" s="176"/>
      <c r="G139" s="164"/>
      <c r="H139" s="208"/>
      <c r="I139" s="208"/>
      <c r="J139" s="211"/>
      <c r="K139" s="214"/>
      <c r="L139" s="218"/>
      <c r="M139" s="219"/>
      <c r="N139" s="219"/>
      <c r="O139" s="219"/>
      <c r="P139" s="219"/>
      <c r="Q139" s="220"/>
      <c r="R139" s="218"/>
      <c r="S139" s="219"/>
      <c r="T139" s="220"/>
      <c r="U139" s="20"/>
      <c r="V139" s="20"/>
      <c r="W139" s="20"/>
    </row>
    <row r="140" spans="2:23" hidden="1" x14ac:dyDescent="0.55000000000000004">
      <c r="B140" s="163"/>
      <c r="C140" s="176"/>
      <c r="D140" s="176"/>
      <c r="E140" s="176"/>
      <c r="F140" s="176"/>
      <c r="G140" s="164"/>
      <c r="H140" s="209"/>
      <c r="I140" s="209"/>
      <c r="J140" s="212"/>
      <c r="K140" s="214"/>
      <c r="L140" s="221"/>
      <c r="M140" s="222"/>
      <c r="N140" s="222"/>
      <c r="O140" s="222"/>
      <c r="P140" s="222"/>
      <c r="Q140" s="223"/>
      <c r="R140" s="221"/>
      <c r="S140" s="222"/>
      <c r="T140" s="223"/>
      <c r="U140" s="20"/>
      <c r="V140" s="20"/>
      <c r="W140" s="20"/>
    </row>
    <row r="141" spans="2:23" hidden="1" x14ac:dyDescent="0.55000000000000004">
      <c r="B141" s="163"/>
      <c r="C141" s="176"/>
      <c r="D141" s="176"/>
      <c r="E141" s="176"/>
      <c r="F141" s="176"/>
      <c r="G141" s="164"/>
      <c r="H141" s="224"/>
      <c r="I141" s="224"/>
      <c r="J141" s="227">
        <f t="shared" ref="J141" si="23">PRODUCT(H141,I141/100)</f>
        <v>0</v>
      </c>
      <c r="K141" s="230"/>
      <c r="L141" s="154">
        <f t="shared" ref="L141" si="24">PRODUCT(J141,K141/1000)</f>
        <v>0</v>
      </c>
      <c r="M141" s="155"/>
      <c r="N141" s="155"/>
      <c r="O141" s="155"/>
      <c r="P141" s="155"/>
      <c r="Q141" s="156"/>
      <c r="R141" s="154">
        <f t="shared" ref="R141" si="25">PRODUCT(L141,200)</f>
        <v>0</v>
      </c>
      <c r="S141" s="155"/>
      <c r="T141" s="156"/>
      <c r="U141" s="20"/>
      <c r="V141" s="20"/>
      <c r="W141" s="20"/>
    </row>
    <row r="142" spans="2:23" hidden="1" x14ac:dyDescent="0.55000000000000004">
      <c r="B142" s="163"/>
      <c r="C142" s="176"/>
      <c r="D142" s="176"/>
      <c r="E142" s="176"/>
      <c r="F142" s="176"/>
      <c r="G142" s="164"/>
      <c r="H142" s="225"/>
      <c r="I142" s="225"/>
      <c r="J142" s="228"/>
      <c r="K142" s="230"/>
      <c r="L142" s="231"/>
      <c r="M142" s="145"/>
      <c r="N142" s="145"/>
      <c r="O142" s="145"/>
      <c r="P142" s="145"/>
      <c r="Q142" s="232"/>
      <c r="R142" s="231"/>
      <c r="S142" s="145"/>
      <c r="T142" s="232"/>
      <c r="U142" s="20"/>
      <c r="V142" s="20"/>
      <c r="W142" s="20"/>
    </row>
    <row r="143" spans="2:23" hidden="1" x14ac:dyDescent="0.55000000000000004">
      <c r="B143" s="177"/>
      <c r="C143" s="178"/>
      <c r="D143" s="178"/>
      <c r="E143" s="178"/>
      <c r="F143" s="178"/>
      <c r="G143" s="179"/>
      <c r="H143" s="226"/>
      <c r="I143" s="226"/>
      <c r="J143" s="229"/>
      <c r="K143" s="230"/>
      <c r="L143" s="157"/>
      <c r="M143" s="158"/>
      <c r="N143" s="158"/>
      <c r="O143" s="158"/>
      <c r="P143" s="158"/>
      <c r="Q143" s="159"/>
      <c r="R143" s="157"/>
      <c r="S143" s="158"/>
      <c r="T143" s="159"/>
      <c r="U143" s="20"/>
      <c r="V143" s="20"/>
      <c r="W143" s="20"/>
    </row>
    <row r="144" spans="2:23" hidden="1" x14ac:dyDescent="0.55000000000000004">
      <c r="B144" s="161"/>
      <c r="C144" s="175"/>
      <c r="D144" s="175"/>
      <c r="E144" s="175"/>
      <c r="F144" s="175"/>
      <c r="G144" s="162"/>
      <c r="H144" s="207"/>
      <c r="I144" s="207"/>
      <c r="J144" s="210">
        <f t="shared" ref="J144" si="26">PRODUCT(H144,I144/100)</f>
        <v>0</v>
      </c>
      <c r="K144" s="213"/>
      <c r="L144" s="215">
        <f t="shared" ref="L144" si="27">PRODUCT(J144,K144/1000)</f>
        <v>0</v>
      </c>
      <c r="M144" s="216"/>
      <c r="N144" s="216"/>
      <c r="O144" s="216"/>
      <c r="P144" s="216"/>
      <c r="Q144" s="217"/>
      <c r="R144" s="215">
        <f t="shared" ref="R144" si="28">PRODUCT(L144,200)</f>
        <v>0</v>
      </c>
      <c r="S144" s="216"/>
      <c r="T144" s="217"/>
      <c r="U144" s="20"/>
      <c r="V144" s="20"/>
      <c r="W144" s="20"/>
    </row>
    <row r="145" spans="2:23" hidden="1" x14ac:dyDescent="0.55000000000000004">
      <c r="B145" s="163"/>
      <c r="C145" s="176"/>
      <c r="D145" s="176"/>
      <c r="E145" s="176"/>
      <c r="F145" s="176"/>
      <c r="G145" s="164"/>
      <c r="H145" s="208"/>
      <c r="I145" s="208"/>
      <c r="J145" s="211"/>
      <c r="K145" s="214"/>
      <c r="L145" s="218"/>
      <c r="M145" s="219"/>
      <c r="N145" s="219"/>
      <c r="O145" s="219"/>
      <c r="P145" s="219"/>
      <c r="Q145" s="220"/>
      <c r="R145" s="218"/>
      <c r="S145" s="219"/>
      <c r="T145" s="220"/>
      <c r="U145" s="20"/>
      <c r="V145" s="20"/>
      <c r="W145" s="20"/>
    </row>
    <row r="146" spans="2:23" hidden="1" x14ac:dyDescent="0.55000000000000004">
      <c r="B146" s="163"/>
      <c r="C146" s="176"/>
      <c r="D146" s="176"/>
      <c r="E146" s="176"/>
      <c r="F146" s="176"/>
      <c r="G146" s="164"/>
      <c r="H146" s="209"/>
      <c r="I146" s="209"/>
      <c r="J146" s="212"/>
      <c r="K146" s="214"/>
      <c r="L146" s="221"/>
      <c r="M146" s="222"/>
      <c r="N146" s="222"/>
      <c r="O146" s="222"/>
      <c r="P146" s="222"/>
      <c r="Q146" s="223"/>
      <c r="R146" s="221"/>
      <c r="S146" s="222"/>
      <c r="T146" s="223"/>
      <c r="U146" s="20"/>
      <c r="V146" s="20"/>
      <c r="W146" s="20"/>
    </row>
    <row r="147" spans="2:23" hidden="1" x14ac:dyDescent="0.55000000000000004">
      <c r="B147" s="163"/>
      <c r="C147" s="176"/>
      <c r="D147" s="176"/>
      <c r="E147" s="176"/>
      <c r="F147" s="176"/>
      <c r="G147" s="164"/>
      <c r="H147" s="224"/>
      <c r="I147" s="224"/>
      <c r="J147" s="227">
        <f t="shared" ref="J147" si="29">PRODUCT(H147,I147/100)</f>
        <v>0</v>
      </c>
      <c r="K147" s="230"/>
      <c r="L147" s="154">
        <f t="shared" ref="L147" si="30">PRODUCT(J147,K147/1000)</f>
        <v>0</v>
      </c>
      <c r="M147" s="155"/>
      <c r="N147" s="155"/>
      <c r="O147" s="155"/>
      <c r="P147" s="155"/>
      <c r="Q147" s="156"/>
      <c r="R147" s="154">
        <f t="shared" ref="R147" si="31">PRODUCT(L147,200)</f>
        <v>0</v>
      </c>
      <c r="S147" s="155"/>
      <c r="T147" s="156"/>
      <c r="U147" s="20"/>
      <c r="V147" s="20"/>
      <c r="W147" s="20"/>
    </row>
    <row r="148" spans="2:23" hidden="1" x14ac:dyDescent="0.55000000000000004">
      <c r="B148" s="163"/>
      <c r="C148" s="176"/>
      <c r="D148" s="176"/>
      <c r="E148" s="176"/>
      <c r="F148" s="176"/>
      <c r="G148" s="164"/>
      <c r="H148" s="225"/>
      <c r="I148" s="225"/>
      <c r="J148" s="228"/>
      <c r="K148" s="230"/>
      <c r="L148" s="231"/>
      <c r="M148" s="145"/>
      <c r="N148" s="145"/>
      <c r="O148" s="145"/>
      <c r="P148" s="145"/>
      <c r="Q148" s="232"/>
      <c r="R148" s="231"/>
      <c r="S148" s="145"/>
      <c r="T148" s="232"/>
      <c r="U148" s="20"/>
      <c r="V148" s="20"/>
      <c r="W148" s="20"/>
    </row>
    <row r="149" spans="2:23" hidden="1" x14ac:dyDescent="0.55000000000000004">
      <c r="B149" s="163"/>
      <c r="C149" s="176"/>
      <c r="D149" s="176"/>
      <c r="E149" s="176"/>
      <c r="F149" s="176"/>
      <c r="G149" s="164"/>
      <c r="H149" s="226"/>
      <c r="I149" s="226"/>
      <c r="J149" s="229"/>
      <c r="K149" s="230"/>
      <c r="L149" s="157"/>
      <c r="M149" s="158"/>
      <c r="N149" s="158"/>
      <c r="O149" s="158"/>
      <c r="P149" s="158"/>
      <c r="Q149" s="159"/>
      <c r="R149" s="157"/>
      <c r="S149" s="158"/>
      <c r="T149" s="159"/>
      <c r="U149" s="20"/>
      <c r="V149" s="20"/>
      <c r="W149" s="20"/>
    </row>
    <row r="150" spans="2:23" hidden="1" x14ac:dyDescent="0.55000000000000004">
      <c r="B150" s="141" t="s">
        <v>60</v>
      </c>
      <c r="C150" s="141"/>
      <c r="D150" s="141"/>
      <c r="E150" s="141"/>
      <c r="F150" s="141"/>
      <c r="G150" s="141"/>
      <c r="H150" s="119">
        <f>H120+H126+H132+H138+H144</f>
        <v>0</v>
      </c>
      <c r="I150" s="119">
        <f t="shared" ref="I150:K150" si="32">I120+I126+I132+I138+I144</f>
        <v>0</v>
      </c>
      <c r="J150" s="119">
        <f t="shared" si="32"/>
        <v>0</v>
      </c>
      <c r="K150" s="119">
        <f t="shared" si="32"/>
        <v>0</v>
      </c>
      <c r="L150" s="201">
        <f>L120+L126+L132+L138+L144</f>
        <v>0</v>
      </c>
      <c r="M150" s="202"/>
      <c r="N150" s="202"/>
      <c r="O150" s="202"/>
      <c r="P150" s="202"/>
      <c r="Q150" s="203"/>
      <c r="R150" s="201">
        <f>R120+R126+R132+R138+R144</f>
        <v>0</v>
      </c>
      <c r="S150" s="202"/>
      <c r="T150" s="202"/>
      <c r="U150" s="202"/>
      <c r="V150" s="202"/>
      <c r="W150" s="202"/>
    </row>
    <row r="151" spans="2:23" hidden="1" x14ac:dyDescent="0.55000000000000004">
      <c r="B151" s="141"/>
      <c r="C151" s="141"/>
      <c r="D151" s="141"/>
      <c r="E151" s="141"/>
      <c r="F151" s="141"/>
      <c r="G151" s="141"/>
      <c r="H151" s="117">
        <f>H123+H129+H135+H141+H147</f>
        <v>0</v>
      </c>
      <c r="I151" s="117">
        <f t="shared" ref="I151:K151" si="33">I123+I129+I135+I141+I147</f>
        <v>0</v>
      </c>
      <c r="J151" s="117">
        <f t="shared" si="33"/>
        <v>0</v>
      </c>
      <c r="K151" s="117">
        <f t="shared" si="33"/>
        <v>0</v>
      </c>
      <c r="L151" s="204">
        <f>L123+L129+L135+L141+L147</f>
        <v>0</v>
      </c>
      <c r="M151" s="205"/>
      <c r="N151" s="205"/>
      <c r="O151" s="205"/>
      <c r="P151" s="205"/>
      <c r="Q151" s="206"/>
      <c r="R151" s="204">
        <f>R123+R129+R135+R141+R147</f>
        <v>0</v>
      </c>
      <c r="S151" s="205"/>
      <c r="T151" s="205"/>
      <c r="U151" s="205"/>
      <c r="V151" s="205"/>
      <c r="W151" s="206"/>
    </row>
    <row r="152" spans="2:23" hidden="1" x14ac:dyDescent="0.55000000000000004">
      <c r="B152" s="55" t="s">
        <v>91</v>
      </c>
      <c r="C152" s="23" t="s">
        <v>100</v>
      </c>
      <c r="H152" s="23"/>
      <c r="I152" s="32"/>
      <c r="J152" s="32"/>
      <c r="K152" s="32"/>
      <c r="M152" s="33"/>
      <c r="N152" s="34"/>
      <c r="O152" s="23"/>
      <c r="P152" s="34"/>
      <c r="Q152" s="23"/>
      <c r="R152" s="34"/>
      <c r="S152" s="23"/>
      <c r="T152" s="34"/>
      <c r="U152" s="34"/>
      <c r="V152" s="34"/>
      <c r="W152" s="34"/>
    </row>
    <row r="153" spans="2:23" x14ac:dyDescent="0.55000000000000004">
      <c r="B153" s="27"/>
      <c r="C153" s="27"/>
      <c r="D153" s="27"/>
      <c r="E153" s="27"/>
      <c r="F153" s="27"/>
      <c r="G153" s="27"/>
      <c r="H153" s="34"/>
      <c r="I153" s="34"/>
      <c r="J153" s="34"/>
      <c r="M153" s="34"/>
      <c r="O153" s="34"/>
      <c r="Q153" s="34"/>
      <c r="R153" s="51"/>
      <c r="S153" s="34"/>
      <c r="T153" s="34"/>
      <c r="U153" s="34"/>
      <c r="V153" s="34"/>
    </row>
    <row r="154" spans="2:23" x14ac:dyDescent="0.55000000000000004">
      <c r="B154" s="23" t="s">
        <v>101</v>
      </c>
      <c r="H154" s="32"/>
      <c r="I154" s="32"/>
      <c r="J154" s="32"/>
      <c r="M154" s="34"/>
      <c r="O154" s="34"/>
      <c r="Q154" s="34"/>
      <c r="S154" s="34"/>
      <c r="T154" s="34"/>
      <c r="U154" s="34"/>
      <c r="V154" s="34"/>
    </row>
    <row r="155" spans="2:23" x14ac:dyDescent="0.55000000000000004">
      <c r="B155" s="23" t="s">
        <v>1</v>
      </c>
      <c r="H155" s="32"/>
      <c r="I155" s="32"/>
      <c r="J155" s="32"/>
      <c r="M155" s="34"/>
      <c r="O155" s="34"/>
      <c r="Q155" s="34"/>
      <c r="S155" s="34"/>
      <c r="T155" s="34"/>
      <c r="U155" s="34"/>
      <c r="V155" s="34"/>
    </row>
    <row r="156" spans="2:23" x14ac:dyDescent="0.55000000000000004">
      <c r="H156" s="32"/>
      <c r="I156" s="32"/>
      <c r="J156" s="32"/>
      <c r="M156" s="34"/>
      <c r="O156" s="34"/>
      <c r="Q156" s="34"/>
      <c r="S156" s="194" t="s">
        <v>111</v>
      </c>
      <c r="T156" s="194"/>
      <c r="U156" s="34"/>
      <c r="V156" s="34"/>
      <c r="W156" s="28" t="s">
        <v>3</v>
      </c>
    </row>
    <row r="157" spans="2:23" x14ac:dyDescent="0.55000000000000004">
      <c r="B157" s="154" t="s">
        <v>44</v>
      </c>
      <c r="C157" s="155"/>
      <c r="D157" s="155"/>
      <c r="E157" s="155"/>
      <c r="F157" s="155"/>
      <c r="G157" s="156"/>
      <c r="H157" s="143" t="s">
        <v>46</v>
      </c>
      <c r="I157" s="143" t="s">
        <v>47</v>
      </c>
      <c r="J157" s="143"/>
      <c r="K157" s="141" t="s">
        <v>48</v>
      </c>
      <c r="L157" s="141"/>
      <c r="M157" s="141"/>
      <c r="N157" s="141"/>
      <c r="O157" s="141"/>
      <c r="P157" s="141"/>
      <c r="Q157" s="141"/>
      <c r="R157" s="141"/>
      <c r="S157" s="141"/>
      <c r="T157" s="141"/>
      <c r="U157" s="141"/>
      <c r="V157" s="141"/>
      <c r="W157" s="141"/>
    </row>
    <row r="158" spans="2:23" x14ac:dyDescent="0.55000000000000004">
      <c r="B158" s="157"/>
      <c r="C158" s="158"/>
      <c r="D158" s="158"/>
      <c r="E158" s="158"/>
      <c r="F158" s="158"/>
      <c r="G158" s="159"/>
      <c r="H158" s="143"/>
      <c r="I158" s="39" t="s">
        <v>49</v>
      </c>
      <c r="J158" s="39" t="s">
        <v>50</v>
      </c>
      <c r="K158" s="141"/>
      <c r="L158" s="141"/>
      <c r="M158" s="141"/>
      <c r="N158" s="141"/>
      <c r="O158" s="141"/>
      <c r="P158" s="141"/>
      <c r="Q158" s="141"/>
      <c r="R158" s="141"/>
      <c r="S158" s="141"/>
      <c r="T158" s="141"/>
      <c r="U158" s="141"/>
      <c r="V158" s="141"/>
      <c r="W158" s="141"/>
    </row>
    <row r="159" spans="2:23" x14ac:dyDescent="0.55000000000000004">
      <c r="B159" s="165"/>
      <c r="C159" s="166"/>
      <c r="D159" s="166"/>
      <c r="E159" s="166"/>
      <c r="F159" s="166"/>
      <c r="G159" s="167"/>
      <c r="H159" s="147">
        <f>SUM(S159:S163)</f>
        <v>0</v>
      </c>
      <c r="I159" s="147">
        <f>ROUNDDOWN(MINA((SUM(S159:S163)-SUM(V159:V163))/2,10000000),0)</f>
        <v>0</v>
      </c>
      <c r="J159" s="147">
        <f>H159-I159</f>
        <v>0</v>
      </c>
      <c r="K159" s="42"/>
      <c r="L159" s="43"/>
      <c r="M159" s="44"/>
      <c r="N159" s="45" t="s">
        <v>51</v>
      </c>
      <c r="O159" s="44"/>
      <c r="P159" s="45" t="s">
        <v>52</v>
      </c>
      <c r="Q159" s="46"/>
      <c r="R159" s="47" t="s">
        <v>53</v>
      </c>
      <c r="S159" s="46">
        <f>PRODUCT(M159,O159,Q159)</f>
        <v>0</v>
      </c>
      <c r="T159" s="46" t="s">
        <v>54</v>
      </c>
      <c r="U159" s="46" t="s">
        <v>55</v>
      </c>
      <c r="V159" s="44"/>
      <c r="W159" s="48" t="s">
        <v>56</v>
      </c>
    </row>
    <row r="160" spans="2:23" x14ac:dyDescent="0.55000000000000004">
      <c r="B160" s="168"/>
      <c r="C160" s="169"/>
      <c r="D160" s="169"/>
      <c r="E160" s="169"/>
      <c r="F160" s="169"/>
      <c r="G160" s="170"/>
      <c r="H160" s="147"/>
      <c r="I160" s="147"/>
      <c r="J160" s="147"/>
      <c r="K160" s="49"/>
      <c r="M160" s="50"/>
      <c r="N160" s="23" t="s">
        <v>51</v>
      </c>
      <c r="O160" s="50"/>
      <c r="P160" s="23" t="s">
        <v>52</v>
      </c>
      <c r="Q160" s="34"/>
      <c r="R160" s="51" t="s">
        <v>53</v>
      </c>
      <c r="S160" s="34">
        <f t="shared" ref="S160:S163" si="34">PRODUCT(M160,O160,Q160)</f>
        <v>0</v>
      </c>
      <c r="T160" s="34" t="s">
        <v>54</v>
      </c>
      <c r="U160" s="34" t="s">
        <v>55</v>
      </c>
      <c r="V160" s="50"/>
      <c r="W160" s="52" t="s">
        <v>56</v>
      </c>
    </row>
    <row r="161" spans="2:23" x14ac:dyDescent="0.55000000000000004">
      <c r="B161" s="168"/>
      <c r="C161" s="169"/>
      <c r="D161" s="169"/>
      <c r="E161" s="169"/>
      <c r="F161" s="169"/>
      <c r="G161" s="170"/>
      <c r="H161" s="147"/>
      <c r="I161" s="147"/>
      <c r="J161" s="147"/>
      <c r="K161" s="49"/>
      <c r="M161" s="50"/>
      <c r="N161" s="23" t="s">
        <v>51</v>
      </c>
      <c r="O161" s="50"/>
      <c r="P161" s="23" t="s">
        <v>52</v>
      </c>
      <c r="Q161" s="34"/>
      <c r="R161" s="51" t="s">
        <v>53</v>
      </c>
      <c r="S161" s="34">
        <f t="shared" si="34"/>
        <v>0</v>
      </c>
      <c r="T161" s="34" t="s">
        <v>54</v>
      </c>
      <c r="U161" s="34" t="s">
        <v>55</v>
      </c>
      <c r="V161" s="50"/>
      <c r="W161" s="52" t="s">
        <v>56</v>
      </c>
    </row>
    <row r="162" spans="2:23" x14ac:dyDescent="0.55000000000000004">
      <c r="B162" s="168"/>
      <c r="C162" s="169"/>
      <c r="D162" s="169"/>
      <c r="E162" s="169"/>
      <c r="F162" s="169"/>
      <c r="G162" s="170"/>
      <c r="H162" s="147"/>
      <c r="I162" s="147"/>
      <c r="J162" s="147"/>
      <c r="K162" s="49"/>
      <c r="M162" s="50"/>
      <c r="N162" s="23" t="s">
        <v>51</v>
      </c>
      <c r="O162" s="50"/>
      <c r="P162" s="23" t="s">
        <v>52</v>
      </c>
      <c r="Q162" s="34"/>
      <c r="R162" s="51" t="s">
        <v>53</v>
      </c>
      <c r="S162" s="34">
        <f t="shared" si="34"/>
        <v>0</v>
      </c>
      <c r="T162" s="34" t="s">
        <v>54</v>
      </c>
      <c r="U162" s="34" t="s">
        <v>55</v>
      </c>
      <c r="V162" s="50"/>
      <c r="W162" s="52" t="s">
        <v>56</v>
      </c>
    </row>
    <row r="163" spans="2:23" x14ac:dyDescent="0.55000000000000004">
      <c r="B163" s="171"/>
      <c r="C163" s="172"/>
      <c r="D163" s="172"/>
      <c r="E163" s="172"/>
      <c r="F163" s="172"/>
      <c r="G163" s="173"/>
      <c r="H163" s="147"/>
      <c r="I163" s="147"/>
      <c r="J163" s="147"/>
      <c r="K163" s="49"/>
      <c r="M163" s="50"/>
      <c r="N163" s="23" t="s">
        <v>51</v>
      </c>
      <c r="O163" s="50"/>
      <c r="P163" s="23" t="s">
        <v>52</v>
      </c>
      <c r="Q163" s="34"/>
      <c r="R163" s="51" t="s">
        <v>53</v>
      </c>
      <c r="S163" s="34">
        <f t="shared" si="34"/>
        <v>0</v>
      </c>
      <c r="T163" s="34" t="s">
        <v>54</v>
      </c>
      <c r="U163" s="34" t="s">
        <v>55</v>
      </c>
      <c r="V163" s="50"/>
      <c r="W163" s="52" t="s">
        <v>56</v>
      </c>
    </row>
    <row r="164" spans="2:23" x14ac:dyDescent="0.55000000000000004">
      <c r="B164" s="154" t="s">
        <v>60</v>
      </c>
      <c r="C164" s="155"/>
      <c r="D164" s="155"/>
      <c r="E164" s="155"/>
      <c r="F164" s="155"/>
      <c r="G164" s="156"/>
      <c r="H164" s="104"/>
      <c r="I164" s="104"/>
      <c r="J164" s="104"/>
      <c r="K164" s="234"/>
      <c r="L164" s="235"/>
      <c r="M164" s="235"/>
      <c r="N164" s="235"/>
      <c r="O164" s="235"/>
      <c r="P164" s="235"/>
      <c r="Q164" s="235"/>
      <c r="R164" s="235"/>
      <c r="S164" s="235"/>
      <c r="T164" s="235"/>
      <c r="U164" s="235"/>
      <c r="V164" s="235"/>
      <c r="W164" s="236"/>
    </row>
    <row r="165" spans="2:23" x14ac:dyDescent="0.55000000000000004">
      <c r="B165" s="157"/>
      <c r="C165" s="158"/>
      <c r="D165" s="158"/>
      <c r="E165" s="158"/>
      <c r="F165" s="158"/>
      <c r="G165" s="159"/>
      <c r="H165" s="105">
        <f>SUM(H159:H163)</f>
        <v>0</v>
      </c>
      <c r="I165" s="105">
        <f>SUM(I159:I163)</f>
        <v>0</v>
      </c>
      <c r="J165" s="105">
        <f>SUM(J159:J163)</f>
        <v>0</v>
      </c>
      <c r="K165" s="237"/>
      <c r="L165" s="238"/>
      <c r="M165" s="238"/>
      <c r="N165" s="238"/>
      <c r="O165" s="238"/>
      <c r="P165" s="238"/>
      <c r="Q165" s="238"/>
      <c r="R165" s="238"/>
      <c r="S165" s="238"/>
      <c r="T165" s="238"/>
      <c r="U165" s="238"/>
      <c r="V165" s="238"/>
      <c r="W165" s="239"/>
    </row>
    <row r="166" spans="2:23" x14ac:dyDescent="0.55000000000000004">
      <c r="B166" s="28" t="s">
        <v>61</v>
      </c>
      <c r="C166" s="23" t="s">
        <v>102</v>
      </c>
      <c r="H166" s="32"/>
      <c r="I166" s="32"/>
      <c r="J166" s="32"/>
      <c r="M166" s="34"/>
      <c r="O166" s="34"/>
      <c r="Q166" s="34"/>
      <c r="S166" s="34"/>
      <c r="T166" s="34"/>
      <c r="U166" s="34"/>
      <c r="V166" s="34"/>
    </row>
    <row r="167" spans="2:23" x14ac:dyDescent="0.55000000000000004">
      <c r="B167" s="55" t="s">
        <v>63</v>
      </c>
      <c r="C167" s="23" t="s">
        <v>4</v>
      </c>
      <c r="H167" s="32"/>
      <c r="I167" s="32"/>
      <c r="J167" s="32"/>
      <c r="M167" s="34"/>
      <c r="O167" s="34"/>
      <c r="Q167" s="34"/>
      <c r="S167" s="34"/>
      <c r="T167" s="34"/>
      <c r="U167" s="34"/>
      <c r="V167" s="34"/>
    </row>
    <row r="168" spans="2:23" x14ac:dyDescent="0.55000000000000004">
      <c r="H168" s="32"/>
      <c r="I168" s="32"/>
      <c r="J168" s="32"/>
      <c r="M168" s="34"/>
      <c r="O168" s="34"/>
      <c r="Q168" s="34"/>
      <c r="S168" s="34"/>
      <c r="T168" s="34"/>
      <c r="U168" s="34"/>
      <c r="V168" s="34"/>
    </row>
    <row r="169" spans="2:23" hidden="1" x14ac:dyDescent="0.55000000000000004">
      <c r="B169" s="23" t="s">
        <v>103</v>
      </c>
      <c r="H169" s="32"/>
      <c r="I169" s="32"/>
      <c r="J169" s="32"/>
      <c r="M169" s="34"/>
      <c r="O169" s="34"/>
      <c r="Q169" s="34"/>
      <c r="S169" s="34"/>
      <c r="T169" s="34"/>
      <c r="U169" s="34"/>
      <c r="V169" s="34"/>
    </row>
    <row r="170" spans="2:23" hidden="1" x14ac:dyDescent="0.55000000000000004">
      <c r="H170" s="32"/>
      <c r="I170" s="32"/>
      <c r="J170" s="32"/>
      <c r="M170" s="34"/>
      <c r="O170" s="34"/>
      <c r="Q170" s="34"/>
      <c r="S170" s="194" t="s">
        <v>111</v>
      </c>
      <c r="T170" s="194"/>
      <c r="U170" s="34"/>
      <c r="V170" s="34"/>
      <c r="W170" s="28" t="s">
        <v>3</v>
      </c>
    </row>
    <row r="171" spans="2:23" hidden="1" x14ac:dyDescent="0.55000000000000004">
      <c r="B171" s="154" t="s">
        <v>44</v>
      </c>
      <c r="C171" s="155"/>
      <c r="D171" s="155"/>
      <c r="E171" s="155"/>
      <c r="F171" s="155"/>
      <c r="G171" s="156"/>
      <c r="H171" s="143" t="s">
        <v>46</v>
      </c>
      <c r="I171" s="143" t="s">
        <v>47</v>
      </c>
      <c r="J171" s="143"/>
      <c r="K171" s="141" t="s">
        <v>48</v>
      </c>
      <c r="L171" s="141"/>
      <c r="M171" s="141"/>
      <c r="N171" s="141"/>
      <c r="O171" s="141"/>
      <c r="P171" s="141"/>
      <c r="Q171" s="141"/>
      <c r="R171" s="141"/>
      <c r="S171" s="141"/>
      <c r="T171" s="141"/>
      <c r="U171" s="141"/>
      <c r="V171" s="141"/>
      <c r="W171" s="141"/>
    </row>
    <row r="172" spans="2:23" hidden="1" x14ac:dyDescent="0.55000000000000004">
      <c r="B172" s="157"/>
      <c r="C172" s="158"/>
      <c r="D172" s="158"/>
      <c r="E172" s="158"/>
      <c r="F172" s="158"/>
      <c r="G172" s="159"/>
      <c r="H172" s="143"/>
      <c r="I172" s="39" t="s">
        <v>49</v>
      </c>
      <c r="J172" s="39" t="s">
        <v>50</v>
      </c>
      <c r="K172" s="141"/>
      <c r="L172" s="141"/>
      <c r="M172" s="141"/>
      <c r="N172" s="141"/>
      <c r="O172" s="141"/>
      <c r="P172" s="141"/>
      <c r="Q172" s="141"/>
      <c r="R172" s="141"/>
      <c r="S172" s="141"/>
      <c r="T172" s="141"/>
      <c r="U172" s="141"/>
      <c r="V172" s="141"/>
      <c r="W172" s="141"/>
    </row>
    <row r="173" spans="2:23" hidden="1" x14ac:dyDescent="0.55000000000000004">
      <c r="B173" s="165"/>
      <c r="C173" s="166"/>
      <c r="D173" s="166"/>
      <c r="E173" s="166"/>
      <c r="F173" s="166"/>
      <c r="G173" s="167"/>
      <c r="H173" s="147">
        <f>SUM(S173:S177)</f>
        <v>0</v>
      </c>
      <c r="I173" s="147">
        <f>ROUNDDOWN((SUM(S173:S177)-SUM(V173:V177))/2,0)</f>
        <v>0</v>
      </c>
      <c r="J173" s="147">
        <f>H173-I173</f>
        <v>0</v>
      </c>
      <c r="K173" s="42"/>
      <c r="L173" s="43"/>
      <c r="M173" s="44"/>
      <c r="N173" s="45" t="s">
        <v>51</v>
      </c>
      <c r="O173" s="44"/>
      <c r="P173" s="45" t="s">
        <v>52</v>
      </c>
      <c r="Q173" s="46"/>
      <c r="R173" s="47" t="s">
        <v>53</v>
      </c>
      <c r="S173" s="46">
        <f>PRODUCT(M173,O173,Q173)</f>
        <v>0</v>
      </c>
      <c r="T173" s="46" t="s">
        <v>54</v>
      </c>
      <c r="U173" s="46" t="s">
        <v>55</v>
      </c>
      <c r="V173" s="44"/>
      <c r="W173" s="48" t="s">
        <v>56</v>
      </c>
    </row>
    <row r="174" spans="2:23" hidden="1" x14ac:dyDescent="0.55000000000000004">
      <c r="B174" s="168"/>
      <c r="C174" s="169"/>
      <c r="D174" s="169"/>
      <c r="E174" s="169"/>
      <c r="F174" s="169"/>
      <c r="G174" s="170"/>
      <c r="H174" s="147"/>
      <c r="I174" s="147"/>
      <c r="J174" s="147"/>
      <c r="K174" s="49"/>
      <c r="M174" s="50"/>
      <c r="N174" s="23" t="s">
        <v>51</v>
      </c>
      <c r="O174" s="50"/>
      <c r="P174" s="23" t="s">
        <v>52</v>
      </c>
      <c r="Q174" s="34"/>
      <c r="R174" s="51" t="s">
        <v>53</v>
      </c>
      <c r="S174" s="34">
        <f t="shared" ref="S174:S177" si="35">PRODUCT(M174,O174,Q174)</f>
        <v>0</v>
      </c>
      <c r="T174" s="34" t="s">
        <v>54</v>
      </c>
      <c r="U174" s="34" t="s">
        <v>55</v>
      </c>
      <c r="V174" s="50"/>
      <c r="W174" s="52" t="s">
        <v>56</v>
      </c>
    </row>
    <row r="175" spans="2:23" hidden="1" x14ac:dyDescent="0.55000000000000004">
      <c r="B175" s="168"/>
      <c r="C175" s="169"/>
      <c r="D175" s="169"/>
      <c r="E175" s="169"/>
      <c r="F175" s="169"/>
      <c r="G175" s="170"/>
      <c r="H175" s="147"/>
      <c r="I175" s="147"/>
      <c r="J175" s="147"/>
      <c r="K175" s="49"/>
      <c r="M175" s="50"/>
      <c r="N175" s="23" t="s">
        <v>51</v>
      </c>
      <c r="O175" s="50"/>
      <c r="P175" s="23" t="s">
        <v>52</v>
      </c>
      <c r="Q175" s="34"/>
      <c r="R175" s="51" t="s">
        <v>53</v>
      </c>
      <c r="S175" s="34">
        <f t="shared" si="35"/>
        <v>0</v>
      </c>
      <c r="T175" s="34" t="s">
        <v>54</v>
      </c>
      <c r="U175" s="34" t="s">
        <v>55</v>
      </c>
      <c r="V175" s="50"/>
      <c r="W175" s="52" t="s">
        <v>56</v>
      </c>
    </row>
    <row r="176" spans="2:23" hidden="1" x14ac:dyDescent="0.55000000000000004">
      <c r="B176" s="168"/>
      <c r="C176" s="169"/>
      <c r="D176" s="169"/>
      <c r="E176" s="169"/>
      <c r="F176" s="169"/>
      <c r="G176" s="170"/>
      <c r="H176" s="147"/>
      <c r="I176" s="147"/>
      <c r="J176" s="147"/>
      <c r="K176" s="49"/>
      <c r="M176" s="50"/>
      <c r="N176" s="23" t="s">
        <v>51</v>
      </c>
      <c r="O176" s="50"/>
      <c r="P176" s="23" t="s">
        <v>52</v>
      </c>
      <c r="Q176" s="34"/>
      <c r="R176" s="51" t="s">
        <v>53</v>
      </c>
      <c r="S176" s="34">
        <f t="shared" si="35"/>
        <v>0</v>
      </c>
      <c r="T176" s="34" t="s">
        <v>54</v>
      </c>
      <c r="U176" s="34" t="s">
        <v>55</v>
      </c>
      <c r="V176" s="50"/>
      <c r="W176" s="52" t="s">
        <v>56</v>
      </c>
    </row>
    <row r="177" spans="2:23" hidden="1" x14ac:dyDescent="0.55000000000000004">
      <c r="B177" s="171"/>
      <c r="C177" s="172"/>
      <c r="D177" s="172"/>
      <c r="E177" s="172"/>
      <c r="F177" s="172"/>
      <c r="G177" s="173"/>
      <c r="H177" s="147"/>
      <c r="I177" s="147"/>
      <c r="J177" s="147"/>
      <c r="K177" s="49"/>
      <c r="M177" s="50"/>
      <c r="N177" s="23" t="s">
        <v>51</v>
      </c>
      <c r="O177" s="50"/>
      <c r="P177" s="23" t="s">
        <v>52</v>
      </c>
      <c r="Q177" s="34"/>
      <c r="R177" s="51" t="s">
        <v>53</v>
      </c>
      <c r="S177" s="34">
        <f t="shared" si="35"/>
        <v>0</v>
      </c>
      <c r="T177" s="34" t="s">
        <v>54</v>
      </c>
      <c r="U177" s="34" t="s">
        <v>55</v>
      </c>
      <c r="V177" s="50"/>
      <c r="W177" s="52" t="s">
        <v>56</v>
      </c>
    </row>
    <row r="178" spans="2:23" hidden="1" x14ac:dyDescent="0.55000000000000004">
      <c r="B178" s="154" t="s">
        <v>60</v>
      </c>
      <c r="C178" s="155"/>
      <c r="D178" s="155"/>
      <c r="E178" s="155"/>
      <c r="F178" s="155"/>
      <c r="G178" s="156"/>
      <c r="H178" s="104"/>
      <c r="I178" s="104"/>
      <c r="J178" s="104"/>
      <c r="K178" s="234"/>
      <c r="L178" s="235"/>
      <c r="M178" s="235"/>
      <c r="N178" s="235"/>
      <c r="O178" s="235"/>
      <c r="P178" s="235"/>
      <c r="Q178" s="235"/>
      <c r="R178" s="235"/>
      <c r="S178" s="235"/>
      <c r="T178" s="235"/>
      <c r="U178" s="235"/>
      <c r="V178" s="235"/>
      <c r="W178" s="236"/>
    </row>
    <row r="179" spans="2:23" hidden="1" x14ac:dyDescent="0.55000000000000004">
      <c r="B179" s="157"/>
      <c r="C179" s="158"/>
      <c r="D179" s="158"/>
      <c r="E179" s="158"/>
      <c r="F179" s="158"/>
      <c r="G179" s="159"/>
      <c r="H179" s="105">
        <f>SUM(H173:H177)</f>
        <v>0</v>
      </c>
      <c r="I179" s="105">
        <f>SUM(I173:I177)</f>
        <v>0</v>
      </c>
      <c r="J179" s="105">
        <f>SUM(J173:J177)</f>
        <v>0</v>
      </c>
      <c r="K179" s="237"/>
      <c r="L179" s="238"/>
      <c r="M179" s="238"/>
      <c r="N179" s="238"/>
      <c r="O179" s="238"/>
      <c r="P179" s="238"/>
      <c r="Q179" s="238"/>
      <c r="R179" s="238"/>
      <c r="S179" s="238"/>
      <c r="T179" s="238"/>
      <c r="U179" s="238"/>
      <c r="V179" s="238"/>
      <c r="W179" s="239"/>
    </row>
    <row r="180" spans="2:23" hidden="1" x14ac:dyDescent="0.55000000000000004">
      <c r="B180" s="28" t="s">
        <v>61</v>
      </c>
      <c r="C180" s="23" t="s">
        <v>104</v>
      </c>
      <c r="H180" s="32"/>
      <c r="I180" s="32"/>
      <c r="J180" s="32"/>
      <c r="M180" s="34"/>
      <c r="O180" s="34"/>
      <c r="Q180" s="34"/>
      <c r="S180" s="34"/>
      <c r="T180" s="34"/>
      <c r="U180" s="34"/>
      <c r="V180" s="34"/>
    </row>
    <row r="181" spans="2:23" hidden="1" x14ac:dyDescent="0.55000000000000004">
      <c r="B181" s="55" t="s">
        <v>63</v>
      </c>
      <c r="C181" s="23" t="s">
        <v>4</v>
      </c>
      <c r="H181" s="32"/>
      <c r="I181" s="32"/>
      <c r="J181" s="32"/>
      <c r="M181" s="34"/>
      <c r="O181" s="34"/>
      <c r="Q181" s="34"/>
      <c r="S181" s="34"/>
      <c r="T181" s="34"/>
      <c r="U181" s="34"/>
      <c r="V181" s="34"/>
    </row>
    <row r="182" spans="2:23" hidden="1" x14ac:dyDescent="0.55000000000000004">
      <c r="H182" s="32"/>
      <c r="I182" s="32"/>
      <c r="J182" s="32"/>
      <c r="M182" s="34"/>
      <c r="O182" s="34"/>
      <c r="Q182" s="34"/>
      <c r="S182" s="34"/>
      <c r="T182" s="34"/>
      <c r="U182" s="34"/>
      <c r="V182" s="34"/>
    </row>
    <row r="183" spans="2:23" hidden="1" x14ac:dyDescent="0.55000000000000004">
      <c r="H183" s="32"/>
      <c r="I183" s="32"/>
      <c r="J183" s="32"/>
      <c r="M183" s="34"/>
      <c r="O183" s="34"/>
      <c r="Q183" s="34"/>
      <c r="S183" s="34"/>
      <c r="T183" s="34"/>
      <c r="U183" s="34"/>
      <c r="V183" s="34"/>
    </row>
    <row r="184" spans="2:23" ht="14" hidden="1" x14ac:dyDescent="0.55000000000000004">
      <c r="B184" s="75" t="s">
        <v>105</v>
      </c>
      <c r="H184" s="32"/>
      <c r="I184" s="32"/>
      <c r="J184" s="32"/>
      <c r="M184" s="34"/>
      <c r="O184" s="34"/>
      <c r="Q184" s="34"/>
      <c r="S184" s="34"/>
      <c r="T184" s="34"/>
      <c r="U184" s="34"/>
      <c r="V184" s="34"/>
    </row>
    <row r="185" spans="2:23" hidden="1" x14ac:dyDescent="0.55000000000000004">
      <c r="H185" s="32"/>
      <c r="I185" s="32"/>
      <c r="J185" s="32"/>
      <c r="M185" s="34"/>
      <c r="O185" s="34"/>
      <c r="Q185" s="34"/>
      <c r="S185" s="194" t="s">
        <v>111</v>
      </c>
      <c r="T185" s="194"/>
      <c r="U185" s="34"/>
      <c r="V185" s="34"/>
      <c r="W185" s="28" t="s">
        <v>3</v>
      </c>
    </row>
    <row r="186" spans="2:23" hidden="1" x14ac:dyDescent="0.55000000000000004">
      <c r="B186" s="154" t="s">
        <v>44</v>
      </c>
      <c r="C186" s="155"/>
      <c r="D186" s="155"/>
      <c r="E186" s="155"/>
      <c r="F186" s="155"/>
      <c r="G186" s="156"/>
      <c r="H186" s="143" t="s">
        <v>46</v>
      </c>
      <c r="I186" s="143" t="s">
        <v>47</v>
      </c>
      <c r="J186" s="143"/>
      <c r="K186" s="141" t="s">
        <v>48</v>
      </c>
      <c r="L186" s="141"/>
      <c r="M186" s="141"/>
      <c r="N186" s="141"/>
      <c r="O186" s="141"/>
      <c r="P186" s="141"/>
      <c r="Q186" s="141"/>
      <c r="R186" s="141"/>
      <c r="S186" s="141"/>
      <c r="T186" s="141"/>
      <c r="U186" s="141"/>
      <c r="V186" s="141"/>
      <c r="W186" s="141"/>
    </row>
    <row r="187" spans="2:23" hidden="1" x14ac:dyDescent="0.55000000000000004">
      <c r="B187" s="157"/>
      <c r="C187" s="158"/>
      <c r="D187" s="158"/>
      <c r="E187" s="158"/>
      <c r="F187" s="158"/>
      <c r="G187" s="159"/>
      <c r="H187" s="143"/>
      <c r="I187" s="39" t="s">
        <v>49</v>
      </c>
      <c r="J187" s="39" t="s">
        <v>50</v>
      </c>
      <c r="K187" s="141"/>
      <c r="L187" s="141"/>
      <c r="M187" s="141"/>
      <c r="N187" s="141"/>
      <c r="O187" s="141"/>
      <c r="P187" s="141"/>
      <c r="Q187" s="141"/>
      <c r="R187" s="141"/>
      <c r="S187" s="141"/>
      <c r="T187" s="141"/>
      <c r="U187" s="141"/>
      <c r="V187" s="141"/>
      <c r="W187" s="141"/>
    </row>
    <row r="188" spans="2:23" hidden="1" x14ac:dyDescent="0.55000000000000004">
      <c r="B188" s="165"/>
      <c r="C188" s="166"/>
      <c r="D188" s="166"/>
      <c r="E188" s="166"/>
      <c r="F188" s="166"/>
      <c r="G188" s="167"/>
      <c r="H188" s="147">
        <f>SUM(S188:S192)</f>
        <v>0</v>
      </c>
      <c r="I188" s="147">
        <f>SUM(S188:S192)-SUM(V188:V192)</f>
        <v>0</v>
      </c>
      <c r="J188" s="147">
        <f>H188-I188</f>
        <v>0</v>
      </c>
      <c r="K188" s="56" t="s">
        <v>106</v>
      </c>
      <c r="L188" s="43"/>
      <c r="M188" s="44"/>
      <c r="N188" s="45" t="s">
        <v>51</v>
      </c>
      <c r="O188" s="44"/>
      <c r="P188" s="45" t="s">
        <v>107</v>
      </c>
      <c r="Q188" s="44"/>
      <c r="R188" s="47" t="s">
        <v>108</v>
      </c>
      <c r="S188" s="46">
        <f>PRODUCT(M188,O188,Q188)</f>
        <v>0</v>
      </c>
      <c r="T188" s="46" t="s">
        <v>54</v>
      </c>
      <c r="U188" s="46" t="s">
        <v>55</v>
      </c>
      <c r="V188" s="44"/>
      <c r="W188" s="48" t="s">
        <v>56</v>
      </c>
    </row>
    <row r="189" spans="2:23" hidden="1" x14ac:dyDescent="0.55000000000000004">
      <c r="B189" s="168"/>
      <c r="C189" s="169"/>
      <c r="D189" s="169"/>
      <c r="E189" s="169"/>
      <c r="F189" s="169"/>
      <c r="G189" s="170"/>
      <c r="H189" s="147"/>
      <c r="I189" s="147"/>
      <c r="J189" s="147"/>
      <c r="K189" s="53" t="s">
        <v>109</v>
      </c>
      <c r="M189" s="50"/>
      <c r="N189" s="23" t="s">
        <v>51</v>
      </c>
      <c r="O189" s="50"/>
      <c r="P189" s="23" t="s">
        <v>52</v>
      </c>
      <c r="Q189" s="34"/>
      <c r="R189" s="51" t="s">
        <v>53</v>
      </c>
      <c r="S189" s="34">
        <f t="shared" ref="S189:S192" si="36">PRODUCT(M189,O189,Q189)</f>
        <v>0</v>
      </c>
      <c r="T189" s="34" t="s">
        <v>54</v>
      </c>
      <c r="U189" s="34" t="s">
        <v>55</v>
      </c>
      <c r="V189" s="50"/>
      <c r="W189" s="52" t="s">
        <v>56</v>
      </c>
    </row>
    <row r="190" spans="2:23" hidden="1" x14ac:dyDescent="0.55000000000000004">
      <c r="B190" s="168"/>
      <c r="C190" s="169"/>
      <c r="D190" s="169"/>
      <c r="E190" s="169"/>
      <c r="F190" s="169"/>
      <c r="G190" s="170"/>
      <c r="H190" s="147"/>
      <c r="I190" s="147"/>
      <c r="J190" s="147"/>
      <c r="K190" s="53" t="s">
        <v>110</v>
      </c>
      <c r="M190" s="50"/>
      <c r="N190" s="23" t="s">
        <v>51</v>
      </c>
      <c r="O190" s="50"/>
      <c r="P190" s="23" t="s">
        <v>52</v>
      </c>
      <c r="Q190" s="34"/>
      <c r="R190" s="51" t="s">
        <v>53</v>
      </c>
      <c r="S190" s="34">
        <f t="shared" si="36"/>
        <v>0</v>
      </c>
      <c r="T190" s="34" t="s">
        <v>54</v>
      </c>
      <c r="U190" s="34" t="s">
        <v>55</v>
      </c>
      <c r="V190" s="50"/>
      <c r="W190" s="52" t="s">
        <v>56</v>
      </c>
    </row>
    <row r="191" spans="2:23" hidden="1" x14ac:dyDescent="0.55000000000000004">
      <c r="B191" s="168"/>
      <c r="C191" s="169"/>
      <c r="D191" s="169"/>
      <c r="E191" s="169"/>
      <c r="F191" s="169"/>
      <c r="G191" s="170"/>
      <c r="H191" s="147"/>
      <c r="I191" s="147"/>
      <c r="J191" s="147"/>
      <c r="K191" s="49"/>
      <c r="M191" s="50"/>
      <c r="N191" s="23" t="s">
        <v>51</v>
      </c>
      <c r="O191" s="50"/>
      <c r="P191" s="23" t="s">
        <v>52</v>
      </c>
      <c r="Q191" s="34"/>
      <c r="R191" s="51" t="s">
        <v>53</v>
      </c>
      <c r="S191" s="34">
        <f t="shared" si="36"/>
        <v>0</v>
      </c>
      <c r="T191" s="34" t="s">
        <v>54</v>
      </c>
      <c r="U191" s="34" t="s">
        <v>55</v>
      </c>
      <c r="V191" s="50"/>
      <c r="W191" s="52" t="s">
        <v>56</v>
      </c>
    </row>
    <row r="192" spans="2:23" hidden="1" x14ac:dyDescent="0.55000000000000004">
      <c r="B192" s="171"/>
      <c r="C192" s="172"/>
      <c r="D192" s="172"/>
      <c r="E192" s="172"/>
      <c r="F192" s="172"/>
      <c r="G192" s="173"/>
      <c r="H192" s="147"/>
      <c r="I192" s="147"/>
      <c r="J192" s="147"/>
      <c r="K192" s="49"/>
      <c r="M192" s="50"/>
      <c r="N192" s="23" t="s">
        <v>51</v>
      </c>
      <c r="O192" s="50"/>
      <c r="P192" s="23" t="s">
        <v>52</v>
      </c>
      <c r="Q192" s="34"/>
      <c r="R192" s="51" t="s">
        <v>53</v>
      </c>
      <c r="S192" s="34">
        <f t="shared" si="36"/>
        <v>0</v>
      </c>
      <c r="T192" s="34" t="s">
        <v>54</v>
      </c>
      <c r="U192" s="34" t="s">
        <v>55</v>
      </c>
      <c r="V192" s="50"/>
      <c r="W192" s="52" t="s">
        <v>56</v>
      </c>
    </row>
    <row r="193" spans="2:23" hidden="1" x14ac:dyDescent="0.55000000000000004">
      <c r="B193" s="154" t="s">
        <v>60</v>
      </c>
      <c r="C193" s="155"/>
      <c r="D193" s="155"/>
      <c r="E193" s="155"/>
      <c r="F193" s="155"/>
      <c r="G193" s="156"/>
      <c r="H193" s="104"/>
      <c r="I193" s="104"/>
      <c r="J193" s="104"/>
      <c r="K193" s="234"/>
      <c r="L193" s="235"/>
      <c r="M193" s="235"/>
      <c r="N193" s="235"/>
      <c r="O193" s="235"/>
      <c r="P193" s="235"/>
      <c r="Q193" s="235"/>
      <c r="R193" s="235"/>
      <c r="S193" s="235"/>
      <c r="T193" s="235"/>
      <c r="U193" s="235"/>
      <c r="V193" s="235"/>
      <c r="W193" s="236"/>
    </row>
    <row r="194" spans="2:23" hidden="1" x14ac:dyDescent="0.55000000000000004">
      <c r="B194" s="157"/>
      <c r="C194" s="158"/>
      <c r="D194" s="158"/>
      <c r="E194" s="158"/>
      <c r="F194" s="158"/>
      <c r="G194" s="159"/>
      <c r="H194" s="105">
        <f>SUM(H188:H192)</f>
        <v>0</v>
      </c>
      <c r="I194" s="105">
        <f>SUM(I188:I192)</f>
        <v>0</v>
      </c>
      <c r="J194" s="105">
        <f>SUM(J188:J192)</f>
        <v>0</v>
      </c>
      <c r="K194" s="237"/>
      <c r="L194" s="238"/>
      <c r="M194" s="238"/>
      <c r="N194" s="238"/>
      <c r="O194" s="238"/>
      <c r="P194" s="238"/>
      <c r="Q194" s="238"/>
      <c r="R194" s="238"/>
      <c r="S194" s="238"/>
      <c r="T194" s="238"/>
      <c r="U194" s="238"/>
      <c r="V194" s="238"/>
      <c r="W194" s="239"/>
    </row>
    <row r="195" spans="2:23" hidden="1" x14ac:dyDescent="0.55000000000000004">
      <c r="B195" s="28" t="s">
        <v>61</v>
      </c>
      <c r="C195" s="23" t="s">
        <v>8</v>
      </c>
      <c r="H195" s="32"/>
      <c r="I195" s="32"/>
      <c r="J195" s="32"/>
      <c r="M195" s="34"/>
      <c r="O195" s="34"/>
      <c r="Q195" s="34"/>
      <c r="S195" s="34"/>
      <c r="T195" s="34"/>
      <c r="U195" s="34"/>
      <c r="V195" s="34"/>
    </row>
    <row r="196" spans="2:23" hidden="1" x14ac:dyDescent="0.55000000000000004">
      <c r="B196" s="55" t="s">
        <v>63</v>
      </c>
      <c r="C196" s="23" t="s">
        <v>9</v>
      </c>
      <c r="H196" s="32"/>
      <c r="I196" s="32"/>
      <c r="J196" s="32"/>
      <c r="M196" s="34"/>
      <c r="O196" s="34"/>
      <c r="Q196" s="34"/>
      <c r="S196" s="34"/>
      <c r="T196" s="34"/>
      <c r="U196" s="34"/>
      <c r="V196" s="34"/>
    </row>
  </sheetData>
  <mergeCells count="200">
    <mergeCell ref="S105:T105"/>
    <mergeCell ref="P117:T117"/>
    <mergeCell ref="S156:T156"/>
    <mergeCell ref="S170:T170"/>
    <mergeCell ref="S185:T185"/>
    <mergeCell ref="B186:G187"/>
    <mergeCell ref="H186:H187"/>
    <mergeCell ref="I186:J186"/>
    <mergeCell ref="K186:W187"/>
    <mergeCell ref="B132:G137"/>
    <mergeCell ref="B138:G143"/>
    <mergeCell ref="B120:G125"/>
    <mergeCell ref="L120:Q122"/>
    <mergeCell ref="R120:T122"/>
    <mergeCell ref="H123:H125"/>
    <mergeCell ref="I123:I125"/>
    <mergeCell ref="J123:J125"/>
    <mergeCell ref="K123:K125"/>
    <mergeCell ref="L123:Q125"/>
    <mergeCell ref="R123:T125"/>
    <mergeCell ref="H126:H128"/>
    <mergeCell ref="I126:I128"/>
    <mergeCell ref="J126:J128"/>
    <mergeCell ref="K164:W165"/>
    <mergeCell ref="B188:G192"/>
    <mergeCell ref="H188:H192"/>
    <mergeCell ref="I188:I192"/>
    <mergeCell ref="J188:J192"/>
    <mergeCell ref="B193:G194"/>
    <mergeCell ref="K193:W194"/>
    <mergeCell ref="R151:W151"/>
    <mergeCell ref="B157:G158"/>
    <mergeCell ref="H157:H158"/>
    <mergeCell ref="I157:J157"/>
    <mergeCell ref="K157:W158"/>
    <mergeCell ref="B159:G163"/>
    <mergeCell ref="H159:H163"/>
    <mergeCell ref="I159:I163"/>
    <mergeCell ref="J159:J163"/>
    <mergeCell ref="B178:G179"/>
    <mergeCell ref="B171:G172"/>
    <mergeCell ref="H171:H172"/>
    <mergeCell ref="I171:J171"/>
    <mergeCell ref="B173:G177"/>
    <mergeCell ref="H173:H177"/>
    <mergeCell ref="I173:I177"/>
    <mergeCell ref="J173:J177"/>
    <mergeCell ref="B164:G165"/>
    <mergeCell ref="B86:G87"/>
    <mergeCell ref="K86:W87"/>
    <mergeCell ref="B93:G94"/>
    <mergeCell ref="H93:H94"/>
    <mergeCell ref="I93:J93"/>
    <mergeCell ref="K93:W94"/>
    <mergeCell ref="B95:G99"/>
    <mergeCell ref="B100:G101"/>
    <mergeCell ref="K100:W101"/>
    <mergeCell ref="S92:T92"/>
    <mergeCell ref="B79:G80"/>
    <mergeCell ref="H79:H80"/>
    <mergeCell ref="I79:J79"/>
    <mergeCell ref="K79:W80"/>
    <mergeCell ref="B81:G85"/>
    <mergeCell ref="H81:H85"/>
    <mergeCell ref="I81:I85"/>
    <mergeCell ref="J81:J85"/>
    <mergeCell ref="S78:T78"/>
    <mergeCell ref="K55:W56"/>
    <mergeCell ref="C57:E57"/>
    <mergeCell ref="B63:C64"/>
    <mergeCell ref="D63:G64"/>
    <mergeCell ref="H63:H64"/>
    <mergeCell ref="I63:J63"/>
    <mergeCell ref="K63:W64"/>
    <mergeCell ref="S62:T62"/>
    <mergeCell ref="B70:C71"/>
    <mergeCell ref="D70:G71"/>
    <mergeCell ref="K70:W71"/>
    <mergeCell ref="B65:C69"/>
    <mergeCell ref="D65:G69"/>
    <mergeCell ref="H65:H69"/>
    <mergeCell ref="I65:I69"/>
    <mergeCell ref="J65:J69"/>
    <mergeCell ref="K171:W172"/>
    <mergeCell ref="K178:W179"/>
    <mergeCell ref="B126:G131"/>
    <mergeCell ref="B106:G107"/>
    <mergeCell ref="H106:H107"/>
    <mergeCell ref="I106:J106"/>
    <mergeCell ref="K106:W107"/>
    <mergeCell ref="B144:G149"/>
    <mergeCell ref="B150:G151"/>
    <mergeCell ref="B108:G112"/>
    <mergeCell ref="B113:G114"/>
    <mergeCell ref="K113:W114"/>
    <mergeCell ref="B118:G119"/>
    <mergeCell ref="H118:H119"/>
    <mergeCell ref="I118:I119"/>
    <mergeCell ref="J118:J119"/>
    <mergeCell ref="K118:K119"/>
    <mergeCell ref="L118:Q119"/>
    <mergeCell ref="R118:W119"/>
    <mergeCell ref="H120:H122"/>
    <mergeCell ref="I120:I122"/>
    <mergeCell ref="J120:J122"/>
    <mergeCell ref="K120:K122"/>
    <mergeCell ref="K126:K128"/>
    <mergeCell ref="K30:W31"/>
    <mergeCell ref="B38:B39"/>
    <mergeCell ref="C38:C39"/>
    <mergeCell ref="D38:D39"/>
    <mergeCell ref="E38:E39"/>
    <mergeCell ref="F38:F39"/>
    <mergeCell ref="G38:G39"/>
    <mergeCell ref="H38:H39"/>
    <mergeCell ref="I38:J38"/>
    <mergeCell ref="K38:W39"/>
    <mergeCell ref="R37:T37"/>
    <mergeCell ref="B30:E31"/>
    <mergeCell ref="F30:G30"/>
    <mergeCell ref="B25:E29"/>
    <mergeCell ref="F25:G29"/>
    <mergeCell ref="H25:H29"/>
    <mergeCell ref="I25:I29"/>
    <mergeCell ref="J25:J29"/>
    <mergeCell ref="F31:G31"/>
    <mergeCell ref="B55:B56"/>
    <mergeCell ref="C55:C56"/>
    <mergeCell ref="D55:D56"/>
    <mergeCell ref="E55:E56"/>
    <mergeCell ref="F55:F56"/>
    <mergeCell ref="O2:W2"/>
    <mergeCell ref="K9:W10"/>
    <mergeCell ref="K16:W17"/>
    <mergeCell ref="K23:W24"/>
    <mergeCell ref="S8:T8"/>
    <mergeCell ref="S22:T22"/>
    <mergeCell ref="B23:E24"/>
    <mergeCell ref="F23:G24"/>
    <mergeCell ref="H23:H24"/>
    <mergeCell ref="I23:J23"/>
    <mergeCell ref="B11:E15"/>
    <mergeCell ref="F11:G15"/>
    <mergeCell ref="B4:S4"/>
    <mergeCell ref="B9:E10"/>
    <mergeCell ref="F9:G10"/>
    <mergeCell ref="H9:H10"/>
    <mergeCell ref="I9:J9"/>
    <mergeCell ref="H11:H15"/>
    <mergeCell ref="I11:I15"/>
    <mergeCell ref="J11:J15"/>
    <mergeCell ref="B16:E17"/>
    <mergeCell ref="F16:G17"/>
    <mergeCell ref="L126:Q128"/>
    <mergeCell ref="R126:T128"/>
    <mergeCell ref="H129:H131"/>
    <mergeCell ref="I129:I131"/>
    <mergeCell ref="J129:J131"/>
    <mergeCell ref="K129:K131"/>
    <mergeCell ref="L129:Q131"/>
    <mergeCell ref="R129:T131"/>
    <mergeCell ref="H132:H134"/>
    <mergeCell ref="I132:I134"/>
    <mergeCell ref="J132:J134"/>
    <mergeCell ref="K132:K134"/>
    <mergeCell ref="L132:Q134"/>
    <mergeCell ref="R132:T134"/>
    <mergeCell ref="H135:H137"/>
    <mergeCell ref="I135:I137"/>
    <mergeCell ref="J135:J137"/>
    <mergeCell ref="K135:K137"/>
    <mergeCell ref="L135:Q137"/>
    <mergeCell ref="R135:T137"/>
    <mergeCell ref="H138:H140"/>
    <mergeCell ref="I138:I140"/>
    <mergeCell ref="J138:J140"/>
    <mergeCell ref="K138:K140"/>
    <mergeCell ref="L138:Q140"/>
    <mergeCell ref="R138:T140"/>
    <mergeCell ref="H141:H143"/>
    <mergeCell ref="I141:I143"/>
    <mergeCell ref="J141:J143"/>
    <mergeCell ref="K141:K143"/>
    <mergeCell ref="L141:Q143"/>
    <mergeCell ref="R141:T143"/>
    <mergeCell ref="H147:H149"/>
    <mergeCell ref="I147:I149"/>
    <mergeCell ref="J147:J149"/>
    <mergeCell ref="K147:K149"/>
    <mergeCell ref="L147:Q149"/>
    <mergeCell ref="R147:T149"/>
    <mergeCell ref="L150:Q150"/>
    <mergeCell ref="L151:Q151"/>
    <mergeCell ref="H144:H146"/>
    <mergeCell ref="I144:I146"/>
    <mergeCell ref="J144:J146"/>
    <mergeCell ref="K144:K146"/>
    <mergeCell ref="L144:Q146"/>
    <mergeCell ref="R144:T146"/>
    <mergeCell ref="R150:W150"/>
  </mergeCells>
  <phoneticPr fontId="2"/>
  <pageMargins left="0.70866141732283472" right="0.70866141732283472" top="0.74803149606299213" bottom="0.74803149606299213" header="0.31496062992125984" footer="0.31496062992125984"/>
  <pageSetup paperSize="9" scale="48" fitToHeight="0" orientation="portrait" blackAndWhite="1" r:id="rId1"/>
  <rowBreaks count="1" manualBreakCount="1">
    <brk id="74"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2:M49"/>
  <sheetViews>
    <sheetView view="pageBreakPreview" zoomScale="80" zoomScaleNormal="100" zoomScaleSheetLayoutView="80" workbookViewId="0">
      <selection activeCell="B4" sqref="B4:K4"/>
    </sheetView>
  </sheetViews>
  <sheetFormatPr defaultColWidth="8.6640625" defaultRowHeight="13" x14ac:dyDescent="0.55000000000000004"/>
  <cols>
    <col min="1" max="1" width="8.6640625" style="23"/>
    <col min="2" max="2" width="58.6640625" style="24" customWidth="1"/>
    <col min="3" max="4" width="17" style="24" customWidth="1"/>
    <col min="5" max="7" width="17.6640625" style="23" customWidth="1"/>
    <col min="8" max="9" width="13.6640625" style="23" customWidth="1"/>
    <col min="10" max="10" width="11.6640625" style="23" customWidth="1"/>
    <col min="11" max="11" width="13.6640625" style="23" customWidth="1"/>
    <col min="12" max="16384" width="8.6640625" style="23"/>
  </cols>
  <sheetData>
    <row r="2" spans="2:11" x14ac:dyDescent="0.55000000000000004">
      <c r="B2" s="23" t="s">
        <v>156</v>
      </c>
      <c r="C2" s="23"/>
      <c r="D2" s="23"/>
    </row>
    <row r="4" spans="2:11" ht="13.25" customHeight="1" x14ac:dyDescent="0.55000000000000004">
      <c r="B4" s="135" t="s">
        <v>225</v>
      </c>
      <c r="C4" s="135"/>
      <c r="D4" s="135"/>
      <c r="E4" s="135"/>
      <c r="F4" s="135"/>
      <c r="G4" s="135"/>
      <c r="H4" s="135"/>
      <c r="I4" s="135"/>
      <c r="J4" s="135"/>
      <c r="K4" s="135"/>
    </row>
    <row r="6" spans="2:11" x14ac:dyDescent="0.55000000000000004">
      <c r="K6" s="25" t="s">
        <v>11</v>
      </c>
    </row>
    <row r="7" spans="2:11" x14ac:dyDescent="0.55000000000000004">
      <c r="K7" s="25" t="s">
        <v>12</v>
      </c>
    </row>
    <row r="8" spans="2:11" x14ac:dyDescent="0.55000000000000004">
      <c r="B8" s="33" t="str">
        <f>マスタ!C14</f>
        <v>一般社団法人Jミルク</v>
      </c>
    </row>
    <row r="9" spans="2:11" x14ac:dyDescent="0.55000000000000004">
      <c r="B9" s="24" t="str">
        <f>マスタ!C15</f>
        <v>会長　大貫　陽一</v>
      </c>
      <c r="C9" s="23" t="s">
        <v>126</v>
      </c>
    </row>
    <row r="11" spans="2:11" x14ac:dyDescent="0.55000000000000004">
      <c r="H11" s="23" t="s">
        <v>127</v>
      </c>
      <c r="I11" s="138" t="str">
        <f>マスタ!C4</f>
        <v>東京都港区○○△ー×</v>
      </c>
      <c r="J11" s="138"/>
      <c r="K11" s="138"/>
    </row>
    <row r="12" spans="2:11" x14ac:dyDescent="0.55000000000000004">
      <c r="H12" s="23" t="s">
        <v>128</v>
      </c>
      <c r="I12" s="138" t="str">
        <f>マスタ!C2</f>
        <v>一般社団法人○○協会</v>
      </c>
      <c r="J12" s="138"/>
      <c r="K12" s="138"/>
    </row>
    <row r="13" spans="2:11" x14ac:dyDescent="0.55000000000000004">
      <c r="H13" s="23" t="s">
        <v>129</v>
      </c>
      <c r="I13" s="138" t="str">
        <f>マスタ!C3</f>
        <v>代表理事理事長　○○　太郎</v>
      </c>
      <c r="J13" s="138"/>
      <c r="K13" s="138"/>
    </row>
    <row r="15" spans="2:11" ht="13.25" customHeight="1" x14ac:dyDescent="0.55000000000000004">
      <c r="B15" s="138" t="str">
        <f>"　"&amp;マスタ!$C$23&amp;"のあった国産畜産物利用安定化対策事業（国産乳製品等需要拡大事業）の実施について、下記のとおり金"</f>
        <v>　で補助金交付決定通知のあった国産畜産物利用安定化対策事業（国産乳製品等需要拡大事業）の実施について、下記のとおり金</v>
      </c>
      <c r="C15" s="138"/>
      <c r="D15" s="138"/>
      <c r="E15" s="138"/>
      <c r="F15" s="138"/>
      <c r="G15" s="138"/>
      <c r="H15" s="138"/>
      <c r="I15" s="138"/>
      <c r="J15" s="138"/>
      <c r="K15" s="138"/>
    </row>
    <row r="16" spans="2:11" ht="13.25" customHeight="1" x14ac:dyDescent="0.55000000000000004">
      <c r="B16" s="95">
        <f>I42</f>
        <v>0</v>
      </c>
      <c r="C16" s="138" t="s">
        <v>226</v>
      </c>
      <c r="D16" s="138"/>
      <c r="E16" s="138"/>
      <c r="F16" s="138"/>
      <c r="G16" s="138"/>
      <c r="H16" s="138"/>
      <c r="I16" s="138"/>
      <c r="J16" s="138"/>
      <c r="K16" s="138"/>
    </row>
    <row r="17" spans="2:13" x14ac:dyDescent="0.55000000000000004">
      <c r="B17" s="30"/>
      <c r="C17" s="30"/>
      <c r="D17" s="30"/>
      <c r="E17" s="30"/>
      <c r="F17" s="30"/>
      <c r="G17" s="30"/>
      <c r="H17" s="30"/>
      <c r="I17" s="30"/>
      <c r="J17" s="30"/>
      <c r="K17" s="30"/>
    </row>
    <row r="18" spans="2:13" x14ac:dyDescent="0.55000000000000004">
      <c r="B18" s="135" t="s">
        <v>131</v>
      </c>
      <c r="C18" s="135"/>
      <c r="D18" s="135"/>
      <c r="E18" s="135"/>
      <c r="F18" s="135"/>
      <c r="G18" s="135"/>
      <c r="H18" s="135"/>
      <c r="I18" s="135"/>
      <c r="J18" s="135"/>
      <c r="K18" s="135"/>
    </row>
    <row r="19" spans="2:13" x14ac:dyDescent="0.55000000000000004">
      <c r="E19" s="27"/>
      <c r="F19" s="27"/>
      <c r="G19" s="27"/>
      <c r="H19" s="27"/>
      <c r="I19" s="27"/>
      <c r="J19" s="27"/>
      <c r="K19" s="27"/>
    </row>
    <row r="20" spans="2:13" x14ac:dyDescent="0.55000000000000004">
      <c r="B20" s="24" t="s">
        <v>157</v>
      </c>
      <c r="E20" s="27"/>
      <c r="F20" s="27"/>
      <c r="G20" s="27"/>
      <c r="H20" s="27"/>
      <c r="I20" s="27"/>
      <c r="J20" s="27"/>
      <c r="K20" s="27"/>
      <c r="M20" s="29"/>
    </row>
    <row r="21" spans="2:13" x14ac:dyDescent="0.2">
      <c r="K21" s="81"/>
    </row>
    <row r="22" spans="2:13" ht="18" customHeight="1" x14ac:dyDescent="0.55000000000000004">
      <c r="B22" s="140" t="s">
        <v>137</v>
      </c>
      <c r="C22" s="260" t="s">
        <v>158</v>
      </c>
      <c r="D22" s="261"/>
      <c r="E22" s="154" t="s">
        <v>159</v>
      </c>
      <c r="F22" s="155"/>
      <c r="G22" s="156"/>
      <c r="H22" s="191" t="s">
        <v>160</v>
      </c>
      <c r="I22" s="265" t="s">
        <v>161</v>
      </c>
      <c r="J22" s="96">
        <f>E23</f>
        <v>45417</v>
      </c>
      <c r="K22" s="140" t="s">
        <v>162</v>
      </c>
    </row>
    <row r="23" spans="2:13" ht="18" customHeight="1" x14ac:dyDescent="0.55000000000000004">
      <c r="B23" s="140"/>
      <c r="C23" s="262"/>
      <c r="D23" s="263"/>
      <c r="E23" s="257">
        <v>45417</v>
      </c>
      <c r="F23" s="258"/>
      <c r="G23" s="259"/>
      <c r="H23" s="264"/>
      <c r="I23" s="266"/>
      <c r="J23" s="268" t="s">
        <v>163</v>
      </c>
      <c r="K23" s="141"/>
    </row>
    <row r="24" spans="2:13" ht="26" x14ac:dyDescent="0.55000000000000004">
      <c r="B24" s="140"/>
      <c r="C24" s="72" t="s">
        <v>164</v>
      </c>
      <c r="D24" s="72" t="s">
        <v>165</v>
      </c>
      <c r="E24" s="72" t="s">
        <v>166</v>
      </c>
      <c r="F24" s="20" t="s">
        <v>123</v>
      </c>
      <c r="G24" s="72" t="s">
        <v>167</v>
      </c>
      <c r="H24" s="190"/>
      <c r="I24" s="267"/>
      <c r="J24" s="190"/>
      <c r="K24" s="141"/>
    </row>
    <row r="25" spans="2:13" x14ac:dyDescent="0.55000000000000004">
      <c r="B25" s="98"/>
      <c r="C25" s="99" t="s">
        <v>54</v>
      </c>
      <c r="D25" s="99" t="s">
        <v>54</v>
      </c>
      <c r="E25" s="99" t="s">
        <v>54</v>
      </c>
      <c r="F25" s="99" t="s">
        <v>54</v>
      </c>
      <c r="G25" s="99" t="s">
        <v>168</v>
      </c>
      <c r="H25" s="99" t="s">
        <v>54</v>
      </c>
      <c r="I25" s="99" t="s">
        <v>54</v>
      </c>
      <c r="J25" s="99" t="s">
        <v>168</v>
      </c>
      <c r="K25" s="97"/>
    </row>
    <row r="26" spans="2:13" x14ac:dyDescent="0.55000000000000004">
      <c r="B26" s="82" t="s">
        <v>138</v>
      </c>
      <c r="C26" s="83">
        <f>SUM(C27:C30)</f>
        <v>0</v>
      </c>
      <c r="D26" s="83">
        <f>SUM(D27:D30)</f>
        <v>0</v>
      </c>
      <c r="E26" s="83">
        <f>SUM(E27:E30)</f>
        <v>0</v>
      </c>
      <c r="F26" s="83">
        <f>SUM(F27:F30)</f>
        <v>0</v>
      </c>
      <c r="G26" s="83" t="str">
        <f>IFERROR(E26/C26*100,"")</f>
        <v/>
      </c>
      <c r="H26" s="83">
        <f>SUM(H27:H30)</f>
        <v>0</v>
      </c>
      <c r="I26" s="83">
        <f>SUM(I27:I30)</f>
        <v>0</v>
      </c>
      <c r="J26" s="83" t="str">
        <f>IFERROR((H26+I26)/D26*100,"")</f>
        <v/>
      </c>
      <c r="K26" s="83">
        <f>SUM(K27:K30)</f>
        <v>0</v>
      </c>
    </row>
    <row r="27" spans="2:13" x14ac:dyDescent="0.55000000000000004">
      <c r="B27" s="85" t="s">
        <v>43</v>
      </c>
      <c r="C27" s="100"/>
      <c r="D27" s="100"/>
      <c r="E27" s="86">
        <f>'別紙　概算払状況（税込み）'!H16</f>
        <v>0</v>
      </c>
      <c r="F27" s="86">
        <f>'別紙　概算払状況（税込み）'!I16</f>
        <v>0</v>
      </c>
      <c r="G27" s="86" t="str">
        <f t="shared" ref="G27:G42" si="0">IFERROR(E27/C27*100,"")</f>
        <v/>
      </c>
      <c r="H27" s="101"/>
      <c r="I27" s="86">
        <f>F27-H27</f>
        <v>0</v>
      </c>
      <c r="J27" s="86" t="str">
        <f t="shared" ref="J27:J42" si="1">IFERROR((H27+I27)/D27*100,"")</f>
        <v/>
      </c>
      <c r="K27" s="102">
        <f>D27-H27-I27</f>
        <v>0</v>
      </c>
    </row>
    <row r="28" spans="2:13" x14ac:dyDescent="0.55000000000000004">
      <c r="B28" s="85" t="s">
        <v>64</v>
      </c>
      <c r="C28" s="100"/>
      <c r="D28" s="100"/>
      <c r="E28" s="86">
        <f>'別紙　概算払状況（税込み）'!H29</f>
        <v>0</v>
      </c>
      <c r="F28" s="86">
        <f>'別紙　概算払状況（税込み）'!I29</f>
        <v>0</v>
      </c>
      <c r="G28" s="86" t="str">
        <f t="shared" si="0"/>
        <v/>
      </c>
      <c r="H28" s="101"/>
      <c r="I28" s="86">
        <f t="shared" ref="I28:I30" si="2">F28-H28</f>
        <v>0</v>
      </c>
      <c r="J28" s="86" t="str">
        <f t="shared" si="1"/>
        <v/>
      </c>
      <c r="K28" s="102">
        <f t="shared" ref="K28:K30" si="3">D28-H28-I28</f>
        <v>0</v>
      </c>
    </row>
    <row r="29" spans="2:13" x14ac:dyDescent="0.55000000000000004">
      <c r="B29" s="85" t="s">
        <v>139</v>
      </c>
      <c r="C29" s="100"/>
      <c r="D29" s="100"/>
      <c r="E29" s="86">
        <f>'別紙　概算払状況（税込み）'!H53</f>
        <v>0</v>
      </c>
      <c r="F29" s="86">
        <f>'別紙　概算払状況（税込み）'!I53</f>
        <v>0</v>
      </c>
      <c r="G29" s="86" t="str">
        <f t="shared" si="0"/>
        <v/>
      </c>
      <c r="H29" s="101"/>
      <c r="I29" s="86">
        <f t="shared" si="2"/>
        <v>0</v>
      </c>
      <c r="J29" s="86" t="str">
        <f t="shared" si="1"/>
        <v/>
      </c>
      <c r="K29" s="102">
        <f t="shared" si="3"/>
        <v>0</v>
      </c>
    </row>
    <row r="30" spans="2:13" x14ac:dyDescent="0.55000000000000004">
      <c r="B30" s="85" t="s">
        <v>169</v>
      </c>
      <c r="C30" s="100"/>
      <c r="D30" s="100"/>
      <c r="E30" s="86">
        <f>'別紙　概算払状況（税込み）'!H65</f>
        <v>0</v>
      </c>
      <c r="F30" s="86">
        <f>'別紙　概算払状況（税込み）'!I65</f>
        <v>0</v>
      </c>
      <c r="G30" s="86" t="str">
        <f t="shared" si="0"/>
        <v/>
      </c>
      <c r="H30" s="101"/>
      <c r="I30" s="86">
        <f t="shared" si="2"/>
        <v>0</v>
      </c>
      <c r="J30" s="86" t="str">
        <f t="shared" si="1"/>
        <v/>
      </c>
      <c r="K30" s="102">
        <f t="shared" si="3"/>
        <v>0</v>
      </c>
    </row>
    <row r="31" spans="2:13" x14ac:dyDescent="0.55000000000000004">
      <c r="B31" s="85"/>
      <c r="C31" s="85"/>
      <c r="D31" s="85"/>
      <c r="E31" s="86"/>
      <c r="F31" s="86"/>
      <c r="G31" s="86" t="str">
        <f t="shared" si="0"/>
        <v/>
      </c>
      <c r="H31" s="86"/>
      <c r="I31" s="86"/>
      <c r="J31" s="86" t="str">
        <f t="shared" si="1"/>
        <v/>
      </c>
      <c r="K31" s="87"/>
    </row>
    <row r="32" spans="2:13" x14ac:dyDescent="0.55000000000000004">
      <c r="B32" s="82" t="s">
        <v>82</v>
      </c>
      <c r="C32" s="83">
        <f>SUM(C33:C34)</f>
        <v>0</v>
      </c>
      <c r="D32" s="83">
        <f>SUM(D33:D34)</f>
        <v>0</v>
      </c>
      <c r="E32" s="83">
        <f>SUM(E33:E34)</f>
        <v>0</v>
      </c>
      <c r="F32" s="83">
        <f>SUM(F33:F34)</f>
        <v>0</v>
      </c>
      <c r="G32" s="83" t="str">
        <f t="shared" si="0"/>
        <v/>
      </c>
      <c r="H32" s="83">
        <f>SUM(H33:H34)</f>
        <v>0</v>
      </c>
      <c r="I32" s="83">
        <f>SUM(I33:I34)</f>
        <v>0</v>
      </c>
      <c r="J32" s="83" t="str">
        <f t="shared" si="1"/>
        <v/>
      </c>
      <c r="K32" s="83">
        <f>SUM(K33:K34)</f>
        <v>0</v>
      </c>
    </row>
    <row r="33" spans="2:11" ht="26" x14ac:dyDescent="0.55000000000000004">
      <c r="B33" s="85" t="s">
        <v>170</v>
      </c>
      <c r="C33" s="101"/>
      <c r="D33" s="101"/>
      <c r="E33" s="83">
        <f>'別紙　概算払状況（税込み）'!H83</f>
        <v>0</v>
      </c>
      <c r="F33" s="83">
        <f>'別紙　概算払状況（税込み）'!I83</f>
        <v>0</v>
      </c>
      <c r="G33" s="83"/>
      <c r="H33" s="83"/>
      <c r="I33" s="83">
        <f>F33-H33</f>
        <v>0</v>
      </c>
      <c r="J33" s="83" t="str">
        <f t="shared" si="1"/>
        <v/>
      </c>
      <c r="K33" s="83">
        <f t="shared" ref="K33:K34" si="4">D33-H33-I33</f>
        <v>0</v>
      </c>
    </row>
    <row r="34" spans="2:11" ht="26" x14ac:dyDescent="0.55000000000000004">
      <c r="B34" s="85" t="s">
        <v>171</v>
      </c>
      <c r="C34" s="101"/>
      <c r="D34" s="101"/>
      <c r="E34" s="83">
        <f>SUM('別紙　概算払状況（税込み）'!H96,'別紙　概算払状況（税込み）'!H109,'別紙　概算払状況（税込み）'!$R$140:$W$140)</f>
        <v>0</v>
      </c>
      <c r="F34" s="83">
        <f>SUM('別紙　概算払状況（税込み）'!I96,'別紙　概算払状況（税込み）'!I109,'別紙　概算払状況（税込み）'!R140:W140)</f>
        <v>0</v>
      </c>
      <c r="G34" s="83"/>
      <c r="H34" s="83"/>
      <c r="I34" s="83">
        <f>F34-H34</f>
        <v>0</v>
      </c>
      <c r="J34" s="83" t="str">
        <f t="shared" si="1"/>
        <v/>
      </c>
      <c r="K34" s="83">
        <f t="shared" si="4"/>
        <v>0</v>
      </c>
    </row>
    <row r="35" spans="2:11" x14ac:dyDescent="0.55000000000000004">
      <c r="B35" s="85"/>
      <c r="C35" s="85"/>
      <c r="D35" s="85"/>
      <c r="E35" s="86"/>
      <c r="F35" s="86"/>
      <c r="G35" s="86" t="str">
        <f t="shared" si="0"/>
        <v/>
      </c>
      <c r="H35" s="86"/>
      <c r="I35" s="86"/>
      <c r="J35" s="86" t="str">
        <f t="shared" si="1"/>
        <v/>
      </c>
      <c r="K35" s="87"/>
    </row>
    <row r="36" spans="2:11" x14ac:dyDescent="0.55000000000000004">
      <c r="B36" s="82" t="s">
        <v>101</v>
      </c>
      <c r="C36" s="83">
        <f>SUM(C37:C38)</f>
        <v>0</v>
      </c>
      <c r="D36" s="83">
        <f>SUM(D37:D38)</f>
        <v>0</v>
      </c>
      <c r="E36" s="83">
        <f>SUM(E37:E38)</f>
        <v>0</v>
      </c>
      <c r="F36" s="83">
        <f>SUM(F37:F38)</f>
        <v>0</v>
      </c>
      <c r="G36" s="83" t="str">
        <f t="shared" si="0"/>
        <v/>
      </c>
      <c r="H36" s="83">
        <f>SUM(H37:H38)</f>
        <v>0</v>
      </c>
      <c r="I36" s="83">
        <f>SUM(I37:I38)</f>
        <v>0</v>
      </c>
      <c r="J36" s="83" t="str">
        <f t="shared" si="1"/>
        <v/>
      </c>
      <c r="K36" s="83">
        <f>SUM(K37:K38)</f>
        <v>0</v>
      </c>
    </row>
    <row r="37" spans="2:11" x14ac:dyDescent="0.55000000000000004">
      <c r="B37" s="85" t="s">
        <v>1</v>
      </c>
      <c r="C37" s="100"/>
      <c r="D37" s="100"/>
      <c r="E37" s="86">
        <f>'別紙　概算払状況（税込み）'!H153</f>
        <v>0</v>
      </c>
      <c r="F37" s="86">
        <f>'別紙　概算払状況（税込み）'!I153</f>
        <v>0</v>
      </c>
      <c r="G37" s="86" t="str">
        <f t="shared" si="0"/>
        <v/>
      </c>
      <c r="H37" s="101"/>
      <c r="I37" s="86">
        <f>F37-H37</f>
        <v>0</v>
      </c>
      <c r="J37" s="86" t="str">
        <f t="shared" si="1"/>
        <v/>
      </c>
      <c r="K37" s="102">
        <f t="shared" ref="K37:K38" si="5">D37-H37-I37</f>
        <v>0</v>
      </c>
    </row>
    <row r="38" spans="2:11" x14ac:dyDescent="0.55000000000000004">
      <c r="B38" s="85" t="s">
        <v>103</v>
      </c>
      <c r="C38" s="100"/>
      <c r="D38" s="100"/>
      <c r="E38" s="86">
        <f>'別紙　概算払状況（税込み）'!H166</f>
        <v>0</v>
      </c>
      <c r="F38" s="86">
        <f>'別紙　概算払状況（税込み）'!I166</f>
        <v>0</v>
      </c>
      <c r="G38" s="86" t="str">
        <f t="shared" si="0"/>
        <v/>
      </c>
      <c r="H38" s="101"/>
      <c r="I38" s="86">
        <f>F38-H38</f>
        <v>0</v>
      </c>
      <c r="J38" s="86" t="str">
        <f t="shared" si="1"/>
        <v/>
      </c>
      <c r="K38" s="102">
        <f t="shared" si="5"/>
        <v>0</v>
      </c>
    </row>
    <row r="39" spans="2:11" x14ac:dyDescent="0.55000000000000004">
      <c r="B39" s="85"/>
      <c r="C39" s="85"/>
      <c r="D39" s="85"/>
      <c r="E39" s="86"/>
      <c r="F39" s="86"/>
      <c r="G39" s="86" t="str">
        <f t="shared" si="0"/>
        <v/>
      </c>
      <c r="H39" s="86"/>
      <c r="I39" s="86"/>
      <c r="J39" s="86" t="str">
        <f t="shared" si="1"/>
        <v/>
      </c>
      <c r="K39" s="87"/>
    </row>
    <row r="40" spans="2:11" x14ac:dyDescent="0.55000000000000004">
      <c r="B40" s="82" t="s">
        <v>105</v>
      </c>
      <c r="C40" s="100"/>
      <c r="D40" s="100"/>
      <c r="E40" s="83">
        <f>'別紙　概算払状況（税込み）'!H180</f>
        <v>0</v>
      </c>
      <c r="F40" s="83">
        <f>'別紙　概算払状況（税込み）'!I180</f>
        <v>0</v>
      </c>
      <c r="G40" s="83" t="str">
        <f t="shared" si="0"/>
        <v/>
      </c>
      <c r="H40" s="101"/>
      <c r="I40" s="83">
        <f>F40-H40</f>
        <v>0</v>
      </c>
      <c r="J40" s="83" t="str">
        <f t="shared" si="1"/>
        <v/>
      </c>
      <c r="K40" s="103">
        <f>D40-H40-I40</f>
        <v>0</v>
      </c>
    </row>
    <row r="41" spans="2:11" x14ac:dyDescent="0.55000000000000004">
      <c r="B41" s="85"/>
      <c r="C41" s="85"/>
      <c r="D41" s="85"/>
      <c r="E41" s="86"/>
      <c r="F41" s="86"/>
      <c r="G41" s="86"/>
      <c r="H41" s="86"/>
      <c r="I41" s="86"/>
      <c r="J41" s="86"/>
      <c r="K41" s="87"/>
    </row>
    <row r="42" spans="2:11" x14ac:dyDescent="0.55000000000000004">
      <c r="B42" s="72" t="s">
        <v>60</v>
      </c>
      <c r="C42" s="88">
        <f>SUM(C26,C32,C36,C40)</f>
        <v>0</v>
      </c>
      <c r="D42" s="88">
        <f t="shared" ref="D42:F42" si="6">SUM(D26,D32,D36,D40)</f>
        <v>0</v>
      </c>
      <c r="E42" s="88">
        <f>SUM(E26,E32,E36,E40)</f>
        <v>0</v>
      </c>
      <c r="F42" s="88">
        <f t="shared" si="6"/>
        <v>0</v>
      </c>
      <c r="G42" s="88" t="str">
        <f t="shared" si="0"/>
        <v/>
      </c>
      <c r="H42" s="88">
        <f>SUM(H26,H32,H36,H40)</f>
        <v>0</v>
      </c>
      <c r="I42" s="88">
        <f>SUM(I26,I32,I36,I40)</f>
        <v>0</v>
      </c>
      <c r="J42" s="88" t="str">
        <f t="shared" si="1"/>
        <v/>
      </c>
      <c r="K42" s="88">
        <f>SUM(K26,K32,K36,K40)</f>
        <v>0</v>
      </c>
    </row>
    <row r="44" spans="2:11" x14ac:dyDescent="0.55000000000000004">
      <c r="B44" s="24" t="s">
        <v>172</v>
      </c>
    </row>
    <row r="45" spans="2:11" x14ac:dyDescent="0.55000000000000004">
      <c r="B45" s="27" t="s">
        <v>173</v>
      </c>
      <c r="C45" s="255" t="str">
        <f>マスタ!C6</f>
        <v>○○銀行</v>
      </c>
      <c r="D45" s="255"/>
      <c r="E45" s="255" t="str">
        <f>マスタ!C7</f>
        <v>本店</v>
      </c>
      <c r="F45" s="255"/>
      <c r="G45" s="29"/>
    </row>
    <row r="46" spans="2:11" x14ac:dyDescent="0.55000000000000004">
      <c r="B46" s="27" t="s">
        <v>174</v>
      </c>
      <c r="C46" s="255" t="str">
        <f>マスタ!C8</f>
        <v>普通預金</v>
      </c>
      <c r="D46" s="255"/>
      <c r="E46" s="94"/>
      <c r="F46" s="29"/>
      <c r="G46" s="29"/>
    </row>
    <row r="47" spans="2:11" x14ac:dyDescent="0.55000000000000004">
      <c r="B47" s="24" t="s">
        <v>175</v>
      </c>
      <c r="C47" s="256">
        <f>マスタ!C9</f>
        <v>213</v>
      </c>
      <c r="D47" s="256"/>
      <c r="E47" s="29"/>
      <c r="F47" s="29"/>
      <c r="G47" s="29"/>
    </row>
    <row r="48" spans="2:11" x14ac:dyDescent="0.55000000000000004">
      <c r="B48" s="24" t="s">
        <v>176</v>
      </c>
      <c r="C48" s="136" t="str">
        <f>マスタ!C10</f>
        <v>ｼｬ)ﾏﾙﾏﾙｷｮｳｶｲ</v>
      </c>
      <c r="D48" s="136"/>
      <c r="E48" s="136"/>
      <c r="F48" s="136"/>
      <c r="G48" s="136"/>
    </row>
    <row r="49" spans="3:7" ht="12.65" customHeight="1" x14ac:dyDescent="0.55000000000000004">
      <c r="C49" s="136" t="str">
        <f>マスタ!C11</f>
        <v>社）○○協会</v>
      </c>
      <c r="D49" s="136"/>
      <c r="E49" s="136"/>
      <c r="F49" s="136"/>
      <c r="G49" s="136"/>
    </row>
  </sheetData>
  <mergeCells count="21">
    <mergeCell ref="K22:K24"/>
    <mergeCell ref="B4:K4"/>
    <mergeCell ref="I11:K11"/>
    <mergeCell ref="I12:K12"/>
    <mergeCell ref="I13:K13"/>
    <mergeCell ref="B15:K15"/>
    <mergeCell ref="C16:K16"/>
    <mergeCell ref="E22:G22"/>
    <mergeCell ref="E23:G23"/>
    <mergeCell ref="C22:D23"/>
    <mergeCell ref="H22:H24"/>
    <mergeCell ref="I22:I24"/>
    <mergeCell ref="J23:J24"/>
    <mergeCell ref="B18:K18"/>
    <mergeCell ref="B22:B24"/>
    <mergeCell ref="C49:G49"/>
    <mergeCell ref="C45:D45"/>
    <mergeCell ref="E45:F45"/>
    <mergeCell ref="C46:D46"/>
    <mergeCell ref="C47:D47"/>
    <mergeCell ref="C48:G48"/>
  </mergeCells>
  <phoneticPr fontId="2"/>
  <pageMargins left="0.70866141732283472" right="0.70866141732283472" top="0.74803149606299213" bottom="0.74803149606299213" header="0.31496062992125984" footer="0.31496062992125984"/>
  <pageSetup paperSize="9" scale="60" orientation="landscape" blackAndWhite="1" r:id="rId1"/>
  <rowBreaks count="2" manualBreakCount="2">
    <brk id="49" min="1" max="10" man="1"/>
    <brk id="50" min="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W182"/>
  <sheetViews>
    <sheetView view="pageBreakPreview" topLeftCell="E1" zoomScale="115" zoomScaleNormal="70" zoomScaleSheetLayoutView="115" workbookViewId="0"/>
  </sheetViews>
  <sheetFormatPr defaultColWidth="8.6640625" defaultRowHeight="13" x14ac:dyDescent="0.55000000000000004"/>
  <cols>
    <col min="1" max="7" width="8.6640625" style="23"/>
    <col min="8" max="10" width="13.6640625" style="76" customWidth="1"/>
    <col min="11" max="11" width="12.58203125" style="33" customWidth="1"/>
    <col min="12" max="12" width="1.58203125" style="33" customWidth="1"/>
    <col min="13" max="13" width="8.6640625" style="77"/>
    <col min="14" max="14" width="4.9140625" style="23" customWidth="1"/>
    <col min="15" max="15" width="6.58203125" style="77" customWidth="1"/>
    <col min="16" max="16" width="5.1640625" style="23" customWidth="1"/>
    <col min="17" max="17" width="6.58203125" style="77" customWidth="1"/>
    <col min="18" max="18" width="3.9140625" style="23" customWidth="1"/>
    <col min="19" max="19" width="8.6640625" style="77"/>
    <col min="20" max="20" width="5.58203125" style="23" customWidth="1"/>
    <col min="21" max="21" width="5.6640625" style="23" hidden="1" customWidth="1"/>
    <col min="22" max="23" width="8.6640625" style="23" hidden="1" customWidth="1"/>
    <col min="24" max="16384" width="8.6640625" style="23"/>
  </cols>
  <sheetData>
    <row r="1" spans="2:23" x14ac:dyDescent="0.55000000000000004">
      <c r="H1" s="32"/>
      <c r="I1" s="32"/>
      <c r="J1" s="32"/>
      <c r="M1" s="34"/>
      <c r="O1" s="23"/>
      <c r="Q1" s="23"/>
      <c r="S1" s="23"/>
    </row>
    <row r="2" spans="2:23" x14ac:dyDescent="0.55000000000000004">
      <c r="B2" s="23" t="s">
        <v>177</v>
      </c>
      <c r="H2" s="32"/>
      <c r="I2" s="32"/>
      <c r="J2" s="32"/>
      <c r="M2" s="34"/>
      <c r="O2" s="188" t="str">
        <f>マスタ!$C$2</f>
        <v>一般社団法人○○協会</v>
      </c>
      <c r="P2" s="188"/>
      <c r="Q2" s="188"/>
      <c r="R2" s="188"/>
      <c r="S2" s="188"/>
      <c r="T2" s="188"/>
      <c r="U2" s="188"/>
      <c r="V2" s="188"/>
      <c r="W2" s="188"/>
    </row>
    <row r="3" spans="2:23" x14ac:dyDescent="0.55000000000000004">
      <c r="H3" s="32"/>
      <c r="I3" s="32"/>
      <c r="J3" s="32"/>
      <c r="M3" s="34"/>
      <c r="O3" s="35"/>
      <c r="P3" s="35"/>
      <c r="Q3" s="35"/>
      <c r="R3" s="35"/>
      <c r="S3" s="35"/>
      <c r="T3" s="35"/>
      <c r="U3" s="35"/>
      <c r="V3" s="35"/>
      <c r="W3" s="35"/>
    </row>
    <row r="4" spans="2:23" ht="18" customHeight="1" x14ac:dyDescent="0.55000000000000004">
      <c r="B4" s="145" t="s">
        <v>227</v>
      </c>
      <c r="C4" s="145"/>
      <c r="D4" s="145"/>
      <c r="E4" s="145"/>
      <c r="F4" s="145"/>
      <c r="G4" s="145"/>
      <c r="H4" s="145"/>
      <c r="I4" s="145"/>
      <c r="J4" s="145"/>
      <c r="K4" s="145"/>
      <c r="L4" s="145"/>
      <c r="M4" s="145"/>
      <c r="N4" s="145"/>
      <c r="O4" s="145"/>
      <c r="P4" s="145"/>
      <c r="Q4" s="145"/>
      <c r="R4" s="145"/>
      <c r="S4" s="145"/>
      <c r="T4" s="36"/>
      <c r="U4" s="36"/>
      <c r="V4" s="36"/>
    </row>
    <row r="5" spans="2:23" x14ac:dyDescent="0.55000000000000004">
      <c r="B5" s="36"/>
      <c r="C5" s="36"/>
      <c r="D5" s="36"/>
      <c r="E5" s="36"/>
      <c r="F5" s="36"/>
      <c r="G5" s="36"/>
      <c r="H5" s="36"/>
      <c r="I5" s="36"/>
      <c r="J5" s="36"/>
      <c r="K5" s="37"/>
      <c r="L5" s="37"/>
      <c r="M5" s="37"/>
      <c r="N5" s="36"/>
      <c r="O5" s="37"/>
      <c r="P5" s="36"/>
      <c r="Q5" s="37"/>
      <c r="R5" s="36"/>
      <c r="S5" s="37"/>
      <c r="T5" s="37"/>
      <c r="U5" s="37"/>
      <c r="V5" s="37"/>
    </row>
    <row r="6" spans="2:23" hidden="1" x14ac:dyDescent="0.55000000000000004">
      <c r="B6" s="38" t="s">
        <v>42</v>
      </c>
      <c r="C6" s="36"/>
      <c r="D6" s="36"/>
      <c r="E6" s="36"/>
      <c r="F6" s="36"/>
      <c r="G6" s="36"/>
      <c r="H6" s="36"/>
      <c r="I6" s="36"/>
      <c r="J6" s="36"/>
      <c r="K6" s="37"/>
      <c r="L6" s="37"/>
      <c r="M6" s="37"/>
      <c r="N6" s="36"/>
      <c r="O6" s="37"/>
      <c r="P6" s="36"/>
      <c r="Q6" s="37"/>
      <c r="R6" s="36"/>
      <c r="S6" s="37"/>
      <c r="T6" s="37"/>
      <c r="U6" s="37"/>
      <c r="V6" s="37"/>
    </row>
    <row r="7" spans="2:23" hidden="1" x14ac:dyDescent="0.55000000000000004">
      <c r="B7" s="23" t="s">
        <v>43</v>
      </c>
      <c r="H7" s="32"/>
      <c r="I7" s="32"/>
      <c r="J7" s="32"/>
      <c r="M7" s="34"/>
      <c r="O7" s="34"/>
      <c r="Q7" s="34"/>
      <c r="S7" s="34"/>
      <c r="T7" s="34"/>
      <c r="U7" s="34"/>
      <c r="V7" s="34"/>
    </row>
    <row r="8" spans="2:23" hidden="1" x14ac:dyDescent="0.55000000000000004">
      <c r="H8" s="32"/>
      <c r="I8" s="32"/>
      <c r="J8" s="32"/>
      <c r="M8" s="34"/>
      <c r="O8" s="34"/>
      <c r="Q8" s="34"/>
      <c r="S8" s="194" t="s">
        <v>178</v>
      </c>
      <c r="T8" s="194"/>
      <c r="U8" s="34"/>
      <c r="V8" s="34"/>
      <c r="W8" s="28" t="s">
        <v>3</v>
      </c>
    </row>
    <row r="9" spans="2:23" hidden="1" x14ac:dyDescent="0.55000000000000004">
      <c r="B9" s="141" t="s">
        <v>44</v>
      </c>
      <c r="C9" s="141"/>
      <c r="D9" s="141"/>
      <c r="E9" s="141"/>
      <c r="F9" s="141" t="s">
        <v>45</v>
      </c>
      <c r="G9" s="141"/>
      <c r="H9" s="143" t="s">
        <v>46</v>
      </c>
      <c r="I9" s="143" t="s">
        <v>47</v>
      </c>
      <c r="J9" s="143"/>
      <c r="K9" s="141" t="s">
        <v>48</v>
      </c>
      <c r="L9" s="141"/>
      <c r="M9" s="141"/>
      <c r="N9" s="141"/>
      <c r="O9" s="141"/>
      <c r="P9" s="141"/>
      <c r="Q9" s="141"/>
      <c r="R9" s="141"/>
      <c r="S9" s="141"/>
      <c r="T9" s="141"/>
      <c r="U9" s="141"/>
      <c r="V9" s="141"/>
      <c r="W9" s="141"/>
    </row>
    <row r="10" spans="2:23" hidden="1" x14ac:dyDescent="0.55000000000000004">
      <c r="B10" s="141"/>
      <c r="C10" s="141"/>
      <c r="D10" s="141"/>
      <c r="E10" s="141"/>
      <c r="F10" s="141"/>
      <c r="G10" s="141"/>
      <c r="H10" s="143"/>
      <c r="I10" s="39" t="s">
        <v>49</v>
      </c>
      <c r="J10" s="39" t="s">
        <v>50</v>
      </c>
      <c r="K10" s="141"/>
      <c r="L10" s="141"/>
      <c r="M10" s="141"/>
      <c r="N10" s="141"/>
      <c r="O10" s="141"/>
      <c r="P10" s="141"/>
      <c r="Q10" s="141"/>
      <c r="R10" s="141"/>
      <c r="S10" s="141"/>
      <c r="T10" s="141"/>
      <c r="U10" s="141"/>
      <c r="V10" s="141"/>
      <c r="W10" s="141"/>
    </row>
    <row r="11" spans="2:23" hidden="1" x14ac:dyDescent="0.55000000000000004">
      <c r="B11" s="144"/>
      <c r="C11" s="144"/>
      <c r="D11" s="144"/>
      <c r="E11" s="144"/>
      <c r="F11" s="146"/>
      <c r="G11" s="146"/>
      <c r="H11" s="147">
        <f>SUM(S11:S15)</f>
        <v>0</v>
      </c>
      <c r="I11" s="147">
        <f>MINA(SUM(S11:S15)-SUM(V11:V15),1000000)</f>
        <v>0</v>
      </c>
      <c r="J11" s="147">
        <f>H11-I11</f>
        <v>0</v>
      </c>
      <c r="K11" s="42"/>
      <c r="L11" s="43"/>
      <c r="M11" s="44"/>
      <c r="N11" s="45" t="s">
        <v>51</v>
      </c>
      <c r="O11" s="44"/>
      <c r="P11" s="45" t="s">
        <v>52</v>
      </c>
      <c r="Q11" s="46"/>
      <c r="R11" s="47" t="s">
        <v>53</v>
      </c>
      <c r="S11" s="46">
        <f>PRODUCT(M11,O11,Q11)</f>
        <v>0</v>
      </c>
      <c r="T11" s="46" t="s">
        <v>54</v>
      </c>
      <c r="U11" s="46" t="s">
        <v>55</v>
      </c>
      <c r="V11" s="44"/>
      <c r="W11" s="48" t="s">
        <v>56</v>
      </c>
    </row>
    <row r="12" spans="2:23" hidden="1" x14ac:dyDescent="0.55000000000000004">
      <c r="B12" s="144"/>
      <c r="C12" s="144"/>
      <c r="D12" s="144"/>
      <c r="E12" s="144"/>
      <c r="F12" s="146"/>
      <c r="G12" s="146"/>
      <c r="H12" s="147"/>
      <c r="I12" s="147"/>
      <c r="J12" s="147"/>
      <c r="K12" s="49"/>
      <c r="M12" s="50"/>
      <c r="N12" s="23" t="s">
        <v>51</v>
      </c>
      <c r="O12" s="50"/>
      <c r="P12" s="23" t="s">
        <v>52</v>
      </c>
      <c r="Q12" s="34"/>
      <c r="R12" s="51" t="s">
        <v>53</v>
      </c>
      <c r="S12" s="34">
        <f t="shared" ref="S12:S15" si="0">PRODUCT(M12,O12,Q12)</f>
        <v>0</v>
      </c>
      <c r="T12" s="34" t="s">
        <v>54</v>
      </c>
      <c r="U12" s="34" t="s">
        <v>55</v>
      </c>
      <c r="V12" s="50"/>
      <c r="W12" s="52" t="s">
        <v>56</v>
      </c>
    </row>
    <row r="13" spans="2:23" hidden="1" x14ac:dyDescent="0.55000000000000004">
      <c r="B13" s="144"/>
      <c r="C13" s="144"/>
      <c r="D13" s="144"/>
      <c r="E13" s="144"/>
      <c r="F13" s="146"/>
      <c r="G13" s="146"/>
      <c r="H13" s="147"/>
      <c r="I13" s="147"/>
      <c r="J13" s="147"/>
      <c r="K13" s="49"/>
      <c r="M13" s="50"/>
      <c r="N13" s="23" t="s">
        <v>51</v>
      </c>
      <c r="O13" s="50"/>
      <c r="P13" s="23" t="s">
        <v>52</v>
      </c>
      <c r="Q13" s="34"/>
      <c r="R13" s="51" t="s">
        <v>53</v>
      </c>
      <c r="S13" s="34">
        <f t="shared" si="0"/>
        <v>0</v>
      </c>
      <c r="T13" s="34" t="s">
        <v>54</v>
      </c>
      <c r="U13" s="34" t="s">
        <v>55</v>
      </c>
      <c r="V13" s="50"/>
      <c r="W13" s="52" t="s">
        <v>56</v>
      </c>
    </row>
    <row r="14" spans="2:23" hidden="1" x14ac:dyDescent="0.55000000000000004">
      <c r="B14" s="144"/>
      <c r="C14" s="144"/>
      <c r="D14" s="144"/>
      <c r="E14" s="144"/>
      <c r="F14" s="146"/>
      <c r="G14" s="146"/>
      <c r="H14" s="147"/>
      <c r="I14" s="147"/>
      <c r="J14" s="147"/>
      <c r="K14" s="53" t="s">
        <v>57</v>
      </c>
      <c r="M14" s="50"/>
      <c r="N14" s="23" t="s">
        <v>51</v>
      </c>
      <c r="O14" s="50"/>
      <c r="P14" s="23" t="s">
        <v>58</v>
      </c>
      <c r="Q14" s="34"/>
      <c r="R14" s="51" t="s">
        <v>53</v>
      </c>
      <c r="S14" s="34">
        <f t="shared" si="0"/>
        <v>0</v>
      </c>
      <c r="T14" s="34" t="s">
        <v>54</v>
      </c>
      <c r="U14" s="34" t="s">
        <v>55</v>
      </c>
      <c r="V14" s="50"/>
      <c r="W14" s="52" t="s">
        <v>56</v>
      </c>
    </row>
    <row r="15" spans="2:23" hidden="1" x14ac:dyDescent="0.55000000000000004">
      <c r="B15" s="144"/>
      <c r="C15" s="144"/>
      <c r="D15" s="144"/>
      <c r="E15" s="144"/>
      <c r="F15" s="146"/>
      <c r="G15" s="146"/>
      <c r="H15" s="147"/>
      <c r="I15" s="147"/>
      <c r="J15" s="147"/>
      <c r="K15" s="53" t="s">
        <v>59</v>
      </c>
      <c r="M15" s="50"/>
      <c r="N15" s="23" t="s">
        <v>51</v>
      </c>
      <c r="O15" s="50"/>
      <c r="P15" s="23" t="s">
        <v>58</v>
      </c>
      <c r="Q15" s="34"/>
      <c r="R15" s="51" t="s">
        <v>53</v>
      </c>
      <c r="S15" s="34">
        <f t="shared" si="0"/>
        <v>0</v>
      </c>
      <c r="T15" s="34" t="s">
        <v>54</v>
      </c>
      <c r="U15" s="34" t="s">
        <v>55</v>
      </c>
      <c r="V15" s="50"/>
      <c r="W15" s="52" t="s">
        <v>56</v>
      </c>
    </row>
    <row r="16" spans="2:23" hidden="1" x14ac:dyDescent="0.55000000000000004">
      <c r="B16" s="141" t="s">
        <v>60</v>
      </c>
      <c r="C16" s="141"/>
      <c r="D16" s="141"/>
      <c r="E16" s="141"/>
      <c r="F16" s="142"/>
      <c r="G16" s="142"/>
      <c r="H16" s="54">
        <f>SUM(H11:H15)</f>
        <v>0</v>
      </c>
      <c r="I16" s="54">
        <f>SUM(I11:I15)</f>
        <v>0</v>
      </c>
      <c r="J16" s="54">
        <f>SUM(J11:J15)</f>
        <v>0</v>
      </c>
      <c r="K16" s="151"/>
      <c r="L16" s="152"/>
      <c r="M16" s="152"/>
      <c r="N16" s="152"/>
      <c r="O16" s="152"/>
      <c r="P16" s="152"/>
      <c r="Q16" s="152"/>
      <c r="R16" s="152"/>
      <c r="S16" s="152"/>
      <c r="T16" s="152"/>
      <c r="U16" s="152"/>
      <c r="V16" s="152"/>
      <c r="W16" s="153"/>
    </row>
    <row r="17" spans="2:23" hidden="1" x14ac:dyDescent="0.55000000000000004">
      <c r="B17" s="28" t="s">
        <v>61</v>
      </c>
      <c r="C17" s="23" t="s">
        <v>62</v>
      </c>
      <c r="H17" s="32"/>
      <c r="I17" s="32"/>
      <c r="J17" s="32"/>
      <c r="M17" s="34"/>
      <c r="O17" s="34"/>
      <c r="Q17" s="34"/>
      <c r="S17" s="34"/>
      <c r="T17" s="34"/>
      <c r="U17" s="34"/>
      <c r="V17" s="34"/>
    </row>
    <row r="18" spans="2:23" hidden="1" x14ac:dyDescent="0.55000000000000004">
      <c r="B18" s="55" t="s">
        <v>63</v>
      </c>
      <c r="C18" s="23" t="s">
        <v>4</v>
      </c>
      <c r="H18" s="32"/>
      <c r="I18" s="32"/>
      <c r="J18" s="32"/>
      <c r="M18" s="34"/>
      <c r="O18" s="34"/>
      <c r="Q18" s="34"/>
      <c r="S18" s="34"/>
      <c r="T18" s="34"/>
      <c r="U18" s="34"/>
      <c r="V18" s="34"/>
    </row>
    <row r="19" spans="2:23" hidden="1" x14ac:dyDescent="0.55000000000000004">
      <c r="H19" s="32"/>
      <c r="I19" s="32"/>
      <c r="J19" s="32"/>
      <c r="M19" s="34"/>
      <c r="O19" s="34"/>
      <c r="Q19" s="34"/>
      <c r="S19" s="34"/>
      <c r="T19" s="34"/>
      <c r="U19" s="34"/>
      <c r="V19" s="34"/>
    </row>
    <row r="20" spans="2:23" hidden="1" x14ac:dyDescent="0.55000000000000004">
      <c r="B20" s="23" t="s">
        <v>64</v>
      </c>
      <c r="H20" s="32"/>
      <c r="I20" s="32"/>
      <c r="J20" s="32"/>
      <c r="M20" s="34"/>
      <c r="O20" s="34"/>
      <c r="Q20" s="34"/>
      <c r="S20" s="34"/>
      <c r="T20" s="34"/>
      <c r="U20" s="34"/>
      <c r="V20" s="34"/>
    </row>
    <row r="21" spans="2:23" hidden="1" x14ac:dyDescent="0.55000000000000004">
      <c r="H21" s="32"/>
      <c r="I21" s="32"/>
      <c r="J21" s="32"/>
      <c r="L21" s="34"/>
      <c r="M21" s="34"/>
      <c r="O21" s="34"/>
      <c r="Q21" s="34"/>
      <c r="S21" s="194" t="s">
        <v>178</v>
      </c>
      <c r="T21" s="194"/>
      <c r="U21" s="34"/>
      <c r="V21" s="34"/>
      <c r="W21" s="28" t="s">
        <v>3</v>
      </c>
    </row>
    <row r="22" spans="2:23" hidden="1" x14ac:dyDescent="0.55000000000000004">
      <c r="B22" s="141" t="s">
        <v>65</v>
      </c>
      <c r="C22" s="141"/>
      <c r="D22" s="141"/>
      <c r="E22" s="141"/>
      <c r="F22" s="141" t="s">
        <v>66</v>
      </c>
      <c r="G22" s="141"/>
      <c r="H22" s="143" t="s">
        <v>46</v>
      </c>
      <c r="I22" s="143" t="s">
        <v>47</v>
      </c>
      <c r="J22" s="143"/>
      <c r="K22" s="141" t="s">
        <v>48</v>
      </c>
      <c r="L22" s="141"/>
      <c r="M22" s="141"/>
      <c r="N22" s="141"/>
      <c r="O22" s="141"/>
      <c r="P22" s="141"/>
      <c r="Q22" s="141"/>
      <c r="R22" s="141"/>
      <c r="S22" s="141"/>
      <c r="T22" s="141"/>
      <c r="U22" s="141"/>
      <c r="V22" s="141"/>
      <c r="W22" s="141"/>
    </row>
    <row r="23" spans="2:23" hidden="1" x14ac:dyDescent="0.55000000000000004">
      <c r="B23" s="141"/>
      <c r="C23" s="141"/>
      <c r="D23" s="141"/>
      <c r="E23" s="141"/>
      <c r="F23" s="141"/>
      <c r="G23" s="141"/>
      <c r="H23" s="143"/>
      <c r="I23" s="39" t="s">
        <v>49</v>
      </c>
      <c r="J23" s="39" t="s">
        <v>50</v>
      </c>
      <c r="K23" s="141"/>
      <c r="L23" s="141"/>
      <c r="M23" s="141"/>
      <c r="N23" s="141"/>
      <c r="O23" s="141"/>
      <c r="P23" s="141"/>
      <c r="Q23" s="141"/>
      <c r="R23" s="141"/>
      <c r="S23" s="141"/>
      <c r="T23" s="141"/>
      <c r="U23" s="141"/>
      <c r="V23" s="141"/>
      <c r="W23" s="141"/>
    </row>
    <row r="24" spans="2:23" hidden="1" x14ac:dyDescent="0.55000000000000004">
      <c r="B24" s="144"/>
      <c r="C24" s="144"/>
      <c r="D24" s="144"/>
      <c r="E24" s="144"/>
      <c r="F24" s="147">
        <f>SUM(O24:O28)</f>
        <v>0</v>
      </c>
      <c r="G24" s="147"/>
      <c r="H24" s="147">
        <f>SUM(S24:S28)</f>
        <v>0</v>
      </c>
      <c r="I24" s="147">
        <f>MINA(SUM(S25:S29)-SUM(V25:V29),7500000)</f>
        <v>0</v>
      </c>
      <c r="J24" s="147">
        <f>H24-I24</f>
        <v>0</v>
      </c>
      <c r="K24" s="56" t="s">
        <v>67</v>
      </c>
      <c r="L24" s="43"/>
      <c r="M24" s="44"/>
      <c r="N24" s="45" t="s">
        <v>51</v>
      </c>
      <c r="O24" s="44"/>
      <c r="P24" s="45" t="s">
        <v>52</v>
      </c>
      <c r="Q24" s="46"/>
      <c r="R24" s="47" t="s">
        <v>53</v>
      </c>
      <c r="S24" s="46">
        <f>PRODUCT(M24,O24,Q24)</f>
        <v>0</v>
      </c>
      <c r="T24" s="46" t="s">
        <v>54</v>
      </c>
      <c r="U24" s="46" t="s">
        <v>55</v>
      </c>
      <c r="V24" s="46">
        <f>PRODUCT(ROUNDDOWN(M24/11,0),O24,Q24)</f>
        <v>0</v>
      </c>
      <c r="W24" s="48" t="s">
        <v>56</v>
      </c>
    </row>
    <row r="25" spans="2:23" hidden="1" x14ac:dyDescent="0.55000000000000004">
      <c r="B25" s="144"/>
      <c r="C25" s="144"/>
      <c r="D25" s="144"/>
      <c r="E25" s="144"/>
      <c r="F25" s="147"/>
      <c r="G25" s="147"/>
      <c r="H25" s="147"/>
      <c r="I25" s="147"/>
      <c r="J25" s="147"/>
      <c r="K25" s="53"/>
      <c r="M25" s="50"/>
      <c r="N25" s="23" t="s">
        <v>51</v>
      </c>
      <c r="O25" s="50"/>
      <c r="P25" s="23" t="s">
        <v>52</v>
      </c>
      <c r="Q25" s="34"/>
      <c r="R25" s="51" t="s">
        <v>53</v>
      </c>
      <c r="S25" s="34">
        <f t="shared" ref="S25:S28" si="1">PRODUCT(M25,O25,Q25)</f>
        <v>0</v>
      </c>
      <c r="T25" s="34" t="s">
        <v>54</v>
      </c>
      <c r="U25" s="34" t="s">
        <v>55</v>
      </c>
      <c r="V25" s="34">
        <f t="shared" ref="V25:V27" si="2">PRODUCT(ROUNDDOWN(M25/11,0),O25,Q25)</f>
        <v>0</v>
      </c>
      <c r="W25" s="52" t="s">
        <v>56</v>
      </c>
    </row>
    <row r="26" spans="2:23" hidden="1" x14ac:dyDescent="0.55000000000000004">
      <c r="B26" s="144"/>
      <c r="C26" s="144"/>
      <c r="D26" s="144"/>
      <c r="E26" s="144"/>
      <c r="F26" s="147"/>
      <c r="G26" s="147"/>
      <c r="H26" s="147"/>
      <c r="I26" s="147"/>
      <c r="J26" s="147"/>
      <c r="K26" s="53"/>
      <c r="M26" s="50"/>
      <c r="N26" s="23" t="s">
        <v>51</v>
      </c>
      <c r="O26" s="50"/>
      <c r="P26" s="23" t="s">
        <v>52</v>
      </c>
      <c r="Q26" s="34"/>
      <c r="R26" s="51" t="s">
        <v>53</v>
      </c>
      <c r="S26" s="34">
        <f t="shared" si="1"/>
        <v>0</v>
      </c>
      <c r="T26" s="34" t="s">
        <v>54</v>
      </c>
      <c r="U26" s="34" t="s">
        <v>55</v>
      </c>
      <c r="V26" s="34">
        <f t="shared" si="2"/>
        <v>0</v>
      </c>
      <c r="W26" s="52" t="s">
        <v>56</v>
      </c>
    </row>
    <row r="27" spans="2:23" hidden="1" x14ac:dyDescent="0.55000000000000004">
      <c r="B27" s="144"/>
      <c r="C27" s="144"/>
      <c r="D27" s="144"/>
      <c r="E27" s="144"/>
      <c r="F27" s="147"/>
      <c r="G27" s="147"/>
      <c r="H27" s="147"/>
      <c r="I27" s="147"/>
      <c r="J27" s="147"/>
      <c r="K27" s="53"/>
      <c r="M27" s="50"/>
      <c r="N27" s="23" t="s">
        <v>51</v>
      </c>
      <c r="O27" s="50"/>
      <c r="P27" s="23" t="s">
        <v>52</v>
      </c>
      <c r="Q27" s="34"/>
      <c r="R27" s="51" t="s">
        <v>53</v>
      </c>
      <c r="S27" s="34">
        <f t="shared" si="1"/>
        <v>0</v>
      </c>
      <c r="T27" s="34" t="s">
        <v>54</v>
      </c>
      <c r="U27" s="34" t="s">
        <v>55</v>
      </c>
      <c r="V27" s="34">
        <f t="shared" si="2"/>
        <v>0</v>
      </c>
      <c r="W27" s="52" t="s">
        <v>56</v>
      </c>
    </row>
    <row r="28" spans="2:23" hidden="1" x14ac:dyDescent="0.55000000000000004">
      <c r="B28" s="144"/>
      <c r="C28" s="144"/>
      <c r="D28" s="144"/>
      <c r="E28" s="144"/>
      <c r="F28" s="147"/>
      <c r="G28" s="147"/>
      <c r="H28" s="147"/>
      <c r="I28" s="147"/>
      <c r="J28" s="147"/>
      <c r="K28" s="53"/>
      <c r="M28" s="50"/>
      <c r="N28" s="23" t="s">
        <v>51</v>
      </c>
      <c r="O28" s="50"/>
      <c r="P28" s="23" t="s">
        <v>52</v>
      </c>
      <c r="Q28" s="34"/>
      <c r="R28" s="51" t="s">
        <v>53</v>
      </c>
      <c r="S28" s="34">
        <f t="shared" si="1"/>
        <v>0</v>
      </c>
      <c r="T28" s="34" t="s">
        <v>54</v>
      </c>
      <c r="U28" s="34" t="s">
        <v>55</v>
      </c>
      <c r="V28" s="34">
        <f>PRODUCT(ROUNDDOWN(M28/11,0),O28,Q28)</f>
        <v>0</v>
      </c>
      <c r="W28" s="52" t="s">
        <v>56</v>
      </c>
    </row>
    <row r="29" spans="2:23" hidden="1" x14ac:dyDescent="0.55000000000000004">
      <c r="B29" s="141" t="s">
        <v>60</v>
      </c>
      <c r="C29" s="141"/>
      <c r="D29" s="141"/>
      <c r="E29" s="141"/>
      <c r="F29" s="147">
        <f>SUM(F24:G28)</f>
        <v>0</v>
      </c>
      <c r="G29" s="147"/>
      <c r="H29" s="54">
        <f>SUM(H24:H28)</f>
        <v>0</v>
      </c>
      <c r="I29" s="54">
        <f>SUM(I24:I28)</f>
        <v>0</v>
      </c>
      <c r="J29" s="54">
        <f>SUM(J24:J28)</f>
        <v>0</v>
      </c>
      <c r="K29" s="151"/>
      <c r="L29" s="152"/>
      <c r="M29" s="152"/>
      <c r="N29" s="152"/>
      <c r="O29" s="152"/>
      <c r="P29" s="152"/>
      <c r="Q29" s="152"/>
      <c r="R29" s="152"/>
      <c r="S29" s="152"/>
      <c r="T29" s="152"/>
      <c r="U29" s="152"/>
      <c r="V29" s="152"/>
      <c r="W29" s="153"/>
    </row>
    <row r="30" spans="2:23" hidden="1" x14ac:dyDescent="0.55000000000000004">
      <c r="B30" s="28" t="s">
        <v>61</v>
      </c>
      <c r="C30" s="23" t="s">
        <v>68</v>
      </c>
      <c r="H30" s="32"/>
      <c r="I30" s="32"/>
      <c r="J30" s="32"/>
      <c r="M30" s="34"/>
      <c r="O30" s="34"/>
      <c r="Q30" s="34"/>
      <c r="S30" s="34"/>
      <c r="T30" s="34"/>
      <c r="U30" s="34"/>
      <c r="V30" s="34"/>
    </row>
    <row r="31" spans="2:23" hidden="1" x14ac:dyDescent="0.55000000000000004">
      <c r="B31" s="55" t="s">
        <v>63</v>
      </c>
      <c r="C31" s="23" t="s">
        <v>4</v>
      </c>
      <c r="H31" s="32"/>
      <c r="I31" s="32"/>
      <c r="J31" s="32"/>
      <c r="M31" s="34"/>
      <c r="O31" s="34"/>
      <c r="Q31" s="34"/>
      <c r="S31" s="34"/>
      <c r="T31" s="34"/>
      <c r="U31" s="34"/>
      <c r="V31" s="34"/>
    </row>
    <row r="32" spans="2:23" hidden="1" x14ac:dyDescent="0.55000000000000004">
      <c r="B32" s="55">
        <v>3</v>
      </c>
      <c r="C32" s="23" t="s">
        <v>69</v>
      </c>
      <c r="H32" s="32"/>
      <c r="I32" s="32"/>
      <c r="J32" s="32"/>
      <c r="M32" s="34"/>
      <c r="O32" s="34"/>
      <c r="Q32" s="34"/>
      <c r="S32" s="34"/>
      <c r="T32" s="34"/>
      <c r="U32" s="34"/>
      <c r="V32" s="34"/>
    </row>
    <row r="33" spans="2:23" ht="16.25" hidden="1" customHeight="1" x14ac:dyDescent="0.55000000000000004">
      <c r="H33" s="32"/>
      <c r="I33" s="32"/>
      <c r="J33" s="32"/>
      <c r="M33" s="34"/>
      <c r="O33" s="34"/>
      <c r="Q33" s="34"/>
      <c r="S33" s="34"/>
      <c r="T33" s="34"/>
      <c r="U33" s="34"/>
      <c r="V33" s="34"/>
    </row>
    <row r="34" spans="2:23" hidden="1" x14ac:dyDescent="0.55000000000000004">
      <c r="B34" s="29" t="s">
        <v>2</v>
      </c>
      <c r="H34" s="32"/>
      <c r="I34" s="32"/>
      <c r="J34" s="32"/>
      <c r="M34" s="34"/>
      <c r="O34" s="34"/>
      <c r="Q34" s="34"/>
      <c r="S34" s="34"/>
      <c r="T34" s="34"/>
      <c r="U34" s="34"/>
      <c r="V34" s="34"/>
    </row>
    <row r="35" spans="2:23" ht="13.25" hidden="1" customHeight="1" x14ac:dyDescent="0.55000000000000004">
      <c r="H35" s="32"/>
      <c r="I35" s="32"/>
      <c r="J35" s="32"/>
      <c r="M35" s="34"/>
      <c r="O35" s="34"/>
      <c r="Q35" s="34"/>
      <c r="R35" s="160" t="s">
        <v>179</v>
      </c>
      <c r="S35" s="160"/>
      <c r="T35" s="160"/>
      <c r="U35" s="34"/>
      <c r="V35" s="34"/>
      <c r="W35" s="28" t="s">
        <v>5</v>
      </c>
    </row>
    <row r="36" spans="2:23" hidden="1" x14ac:dyDescent="0.55000000000000004">
      <c r="B36" s="189" t="s">
        <v>70</v>
      </c>
      <c r="C36" s="191" t="s">
        <v>65</v>
      </c>
      <c r="D36" s="191" t="s">
        <v>71</v>
      </c>
      <c r="E36" s="191" t="s">
        <v>72</v>
      </c>
      <c r="F36" s="191" t="s">
        <v>73</v>
      </c>
      <c r="G36" s="191" t="s">
        <v>74</v>
      </c>
      <c r="H36" s="193" t="s">
        <v>75</v>
      </c>
      <c r="I36" s="143" t="s">
        <v>47</v>
      </c>
      <c r="J36" s="143"/>
      <c r="K36" s="141" t="s">
        <v>48</v>
      </c>
      <c r="L36" s="141"/>
      <c r="M36" s="141"/>
      <c r="N36" s="141"/>
      <c r="O36" s="141"/>
      <c r="P36" s="141"/>
      <c r="Q36" s="141"/>
      <c r="R36" s="141"/>
      <c r="S36" s="141"/>
      <c r="T36" s="141"/>
      <c r="U36" s="141"/>
      <c r="V36" s="141"/>
      <c r="W36" s="141"/>
    </row>
    <row r="37" spans="2:23" ht="91" hidden="1" x14ac:dyDescent="0.55000000000000004">
      <c r="B37" s="190"/>
      <c r="C37" s="192"/>
      <c r="D37" s="192"/>
      <c r="E37" s="192"/>
      <c r="F37" s="192"/>
      <c r="G37" s="192"/>
      <c r="H37" s="143"/>
      <c r="I37" s="57" t="s">
        <v>76</v>
      </c>
      <c r="J37" s="39" t="s">
        <v>50</v>
      </c>
      <c r="K37" s="141"/>
      <c r="L37" s="141"/>
      <c r="M37" s="141"/>
      <c r="N37" s="141"/>
      <c r="O37" s="141"/>
      <c r="P37" s="141"/>
      <c r="Q37" s="141"/>
      <c r="R37" s="141"/>
      <c r="S37" s="141"/>
      <c r="T37" s="141"/>
      <c r="U37" s="141"/>
      <c r="V37" s="141"/>
      <c r="W37" s="141"/>
    </row>
    <row r="38" spans="2:23" hidden="1" x14ac:dyDescent="0.55000000000000004">
      <c r="B38" s="58"/>
      <c r="C38" s="58"/>
      <c r="D38" s="59"/>
      <c r="E38" s="59"/>
      <c r="F38" s="60"/>
      <c r="G38" s="59"/>
      <c r="H38" s="41">
        <f>D38*G38</f>
        <v>0</v>
      </c>
      <c r="I38" s="41">
        <f>MINA(ROUNDDOWN(E38*G38*1/2-IFERROR(M38*(E38/2)/D38,M38),0),ROUNDDOWN(D38*G38-M38,0))</f>
        <v>0</v>
      </c>
      <c r="J38" s="41">
        <f>H38-I38</f>
        <v>0</v>
      </c>
      <c r="K38" s="56"/>
      <c r="L38" s="43"/>
      <c r="M38" s="46"/>
      <c r="N38" s="45"/>
      <c r="O38" s="46"/>
      <c r="P38" s="45"/>
      <c r="Q38" s="46"/>
      <c r="R38" s="47"/>
      <c r="S38" s="46"/>
      <c r="T38" s="46"/>
      <c r="U38" s="46"/>
      <c r="V38" s="46"/>
      <c r="W38" s="48"/>
    </row>
    <row r="39" spans="2:23" hidden="1" x14ac:dyDescent="0.55000000000000004">
      <c r="B39" s="58"/>
      <c r="C39" s="58"/>
      <c r="D39" s="59"/>
      <c r="E39" s="59"/>
      <c r="F39" s="60"/>
      <c r="G39" s="59"/>
      <c r="H39" s="41">
        <f t="shared" ref="H39:H52" si="3">D39*G39</f>
        <v>0</v>
      </c>
      <c r="I39" s="41">
        <f t="shared" ref="I39:I52" si="4">MINA(ROUNDDOWN(E39*G39*1/2-IFERROR(M39*(E39/2)/D39,M39),0),ROUNDDOWN(D39*G39-M39,0))</f>
        <v>0</v>
      </c>
      <c r="J39" s="41">
        <f t="shared" ref="J39:J52" si="5">H39-I39</f>
        <v>0</v>
      </c>
      <c r="K39" s="56"/>
      <c r="L39" s="43"/>
      <c r="M39" s="46"/>
      <c r="N39" s="45"/>
      <c r="O39" s="46"/>
      <c r="P39" s="45"/>
      <c r="Q39" s="46"/>
      <c r="R39" s="47"/>
      <c r="S39" s="46"/>
      <c r="T39" s="46"/>
      <c r="U39" s="46"/>
      <c r="V39" s="46"/>
      <c r="W39" s="48"/>
    </row>
    <row r="40" spans="2:23" hidden="1" x14ac:dyDescent="0.55000000000000004">
      <c r="B40" s="58"/>
      <c r="C40" s="58"/>
      <c r="D40" s="59"/>
      <c r="E40" s="59"/>
      <c r="F40" s="60"/>
      <c r="G40" s="59"/>
      <c r="H40" s="41">
        <f t="shared" si="3"/>
        <v>0</v>
      </c>
      <c r="I40" s="41">
        <f t="shared" si="4"/>
        <v>0</v>
      </c>
      <c r="J40" s="41">
        <f t="shared" si="5"/>
        <v>0</v>
      </c>
      <c r="K40" s="56"/>
      <c r="L40" s="43"/>
      <c r="M40" s="46"/>
      <c r="N40" s="45"/>
      <c r="O40" s="46"/>
      <c r="P40" s="45"/>
      <c r="Q40" s="46"/>
      <c r="R40" s="47"/>
      <c r="S40" s="46"/>
      <c r="T40" s="46"/>
      <c r="U40" s="46"/>
      <c r="V40" s="46"/>
      <c r="W40" s="48"/>
    </row>
    <row r="41" spans="2:23" hidden="1" x14ac:dyDescent="0.55000000000000004">
      <c r="B41" s="58"/>
      <c r="C41" s="58"/>
      <c r="D41" s="59"/>
      <c r="E41" s="59"/>
      <c r="F41" s="60"/>
      <c r="G41" s="59"/>
      <c r="H41" s="41">
        <f t="shared" si="3"/>
        <v>0</v>
      </c>
      <c r="I41" s="41">
        <f t="shared" si="4"/>
        <v>0</v>
      </c>
      <c r="J41" s="41">
        <f t="shared" si="5"/>
        <v>0</v>
      </c>
      <c r="K41" s="56"/>
      <c r="L41" s="43"/>
      <c r="M41" s="46"/>
      <c r="N41" s="45"/>
      <c r="O41" s="46"/>
      <c r="P41" s="45"/>
      <c r="Q41" s="46"/>
      <c r="R41" s="47"/>
      <c r="S41" s="46"/>
      <c r="T41" s="46"/>
      <c r="U41" s="46"/>
      <c r="V41" s="46"/>
      <c r="W41" s="48"/>
    </row>
    <row r="42" spans="2:23" hidden="1" x14ac:dyDescent="0.55000000000000004">
      <c r="B42" s="58"/>
      <c r="C42" s="58"/>
      <c r="D42" s="59"/>
      <c r="E42" s="59"/>
      <c r="F42" s="60"/>
      <c r="G42" s="59"/>
      <c r="H42" s="41">
        <f t="shared" si="3"/>
        <v>0</v>
      </c>
      <c r="I42" s="41">
        <f t="shared" si="4"/>
        <v>0</v>
      </c>
      <c r="J42" s="41">
        <f t="shared" si="5"/>
        <v>0</v>
      </c>
      <c r="K42" s="56"/>
      <c r="L42" s="43"/>
      <c r="M42" s="46"/>
      <c r="N42" s="45"/>
      <c r="O42" s="46"/>
      <c r="P42" s="45"/>
      <c r="Q42" s="46"/>
      <c r="R42" s="47"/>
      <c r="S42" s="46"/>
      <c r="T42" s="46"/>
      <c r="U42" s="46"/>
      <c r="V42" s="46"/>
      <c r="W42" s="48"/>
    </row>
    <row r="43" spans="2:23" hidden="1" x14ac:dyDescent="0.55000000000000004">
      <c r="B43" s="58"/>
      <c r="C43" s="58"/>
      <c r="D43" s="59"/>
      <c r="E43" s="59"/>
      <c r="F43" s="60"/>
      <c r="G43" s="59"/>
      <c r="H43" s="41">
        <f t="shared" si="3"/>
        <v>0</v>
      </c>
      <c r="I43" s="41">
        <f t="shared" si="4"/>
        <v>0</v>
      </c>
      <c r="J43" s="41">
        <f t="shared" si="5"/>
        <v>0</v>
      </c>
      <c r="K43" s="56"/>
      <c r="L43" s="43"/>
      <c r="M43" s="46"/>
      <c r="N43" s="45"/>
      <c r="O43" s="46"/>
      <c r="P43" s="45"/>
      <c r="Q43" s="46"/>
      <c r="R43" s="47"/>
      <c r="S43" s="46"/>
      <c r="T43" s="46"/>
      <c r="U43" s="46"/>
      <c r="V43" s="46"/>
      <c r="W43" s="48"/>
    </row>
    <row r="44" spans="2:23" hidden="1" x14ac:dyDescent="0.55000000000000004">
      <c r="B44" s="58"/>
      <c r="C44" s="58"/>
      <c r="D44" s="59"/>
      <c r="E44" s="59"/>
      <c r="F44" s="60"/>
      <c r="G44" s="59"/>
      <c r="H44" s="41">
        <f t="shared" si="3"/>
        <v>0</v>
      </c>
      <c r="I44" s="41">
        <f t="shared" si="4"/>
        <v>0</v>
      </c>
      <c r="J44" s="41">
        <f t="shared" si="5"/>
        <v>0</v>
      </c>
      <c r="K44" s="56"/>
      <c r="L44" s="43"/>
      <c r="M44" s="46"/>
      <c r="N44" s="45"/>
      <c r="O44" s="46"/>
      <c r="P44" s="45"/>
      <c r="Q44" s="46"/>
      <c r="R44" s="47"/>
      <c r="S44" s="46"/>
      <c r="T44" s="46"/>
      <c r="U44" s="46"/>
      <c r="V44" s="46"/>
      <c r="W44" s="48"/>
    </row>
    <row r="45" spans="2:23" hidden="1" x14ac:dyDescent="0.55000000000000004">
      <c r="B45" s="58"/>
      <c r="C45" s="58"/>
      <c r="D45" s="59"/>
      <c r="E45" s="59"/>
      <c r="F45" s="60"/>
      <c r="G45" s="59"/>
      <c r="H45" s="41">
        <f t="shared" si="3"/>
        <v>0</v>
      </c>
      <c r="I45" s="41">
        <f t="shared" si="4"/>
        <v>0</v>
      </c>
      <c r="J45" s="41">
        <f t="shared" si="5"/>
        <v>0</v>
      </c>
      <c r="K45" s="56"/>
      <c r="L45" s="43"/>
      <c r="M45" s="46"/>
      <c r="N45" s="45"/>
      <c r="O45" s="46"/>
      <c r="P45" s="45"/>
      <c r="Q45" s="46"/>
      <c r="R45" s="47"/>
      <c r="S45" s="46"/>
      <c r="T45" s="46"/>
      <c r="U45" s="46"/>
      <c r="V45" s="46"/>
      <c r="W45" s="48"/>
    </row>
    <row r="46" spans="2:23" hidden="1" x14ac:dyDescent="0.55000000000000004">
      <c r="B46" s="58"/>
      <c r="C46" s="58"/>
      <c r="D46" s="59"/>
      <c r="E46" s="59"/>
      <c r="F46" s="60"/>
      <c r="G46" s="59"/>
      <c r="H46" s="41">
        <f t="shared" si="3"/>
        <v>0</v>
      </c>
      <c r="I46" s="41">
        <f t="shared" si="4"/>
        <v>0</v>
      </c>
      <c r="J46" s="41">
        <f t="shared" si="5"/>
        <v>0</v>
      </c>
      <c r="K46" s="56"/>
      <c r="L46" s="43"/>
      <c r="M46" s="46"/>
      <c r="N46" s="45"/>
      <c r="O46" s="46"/>
      <c r="P46" s="45"/>
      <c r="Q46" s="46"/>
      <c r="R46" s="47"/>
      <c r="S46" s="46"/>
      <c r="T46" s="46"/>
      <c r="U46" s="46"/>
      <c r="V46" s="46"/>
      <c r="W46" s="48"/>
    </row>
    <row r="47" spans="2:23" hidden="1" x14ac:dyDescent="0.55000000000000004">
      <c r="B47" s="58"/>
      <c r="C47" s="58"/>
      <c r="D47" s="59"/>
      <c r="E47" s="59"/>
      <c r="F47" s="60"/>
      <c r="G47" s="59"/>
      <c r="H47" s="41">
        <f t="shared" si="3"/>
        <v>0</v>
      </c>
      <c r="I47" s="41">
        <f t="shared" si="4"/>
        <v>0</v>
      </c>
      <c r="J47" s="41">
        <f t="shared" si="5"/>
        <v>0</v>
      </c>
      <c r="K47" s="56"/>
      <c r="L47" s="43"/>
      <c r="M47" s="46"/>
      <c r="N47" s="45"/>
      <c r="O47" s="46"/>
      <c r="P47" s="45"/>
      <c r="Q47" s="46"/>
      <c r="R47" s="47"/>
      <c r="S47" s="46"/>
      <c r="T47" s="46"/>
      <c r="U47" s="46"/>
      <c r="V47" s="46"/>
      <c r="W47" s="48"/>
    </row>
    <row r="48" spans="2:23" hidden="1" x14ac:dyDescent="0.55000000000000004">
      <c r="B48" s="58"/>
      <c r="C48" s="58"/>
      <c r="D48" s="59"/>
      <c r="E48" s="59"/>
      <c r="F48" s="60"/>
      <c r="G48" s="59"/>
      <c r="H48" s="41">
        <f t="shared" si="3"/>
        <v>0</v>
      </c>
      <c r="I48" s="41">
        <f t="shared" si="4"/>
        <v>0</v>
      </c>
      <c r="J48" s="41">
        <f t="shared" si="5"/>
        <v>0</v>
      </c>
      <c r="K48" s="56"/>
      <c r="L48" s="43"/>
      <c r="M48" s="46"/>
      <c r="N48" s="45"/>
      <c r="O48" s="46"/>
      <c r="P48" s="45"/>
      <c r="Q48" s="46"/>
      <c r="R48" s="47"/>
      <c r="S48" s="46"/>
      <c r="T48" s="46"/>
      <c r="U48" s="46"/>
      <c r="V48" s="46"/>
      <c r="W48" s="48"/>
    </row>
    <row r="49" spans="2:23" hidden="1" x14ac:dyDescent="0.55000000000000004">
      <c r="B49" s="58"/>
      <c r="C49" s="58"/>
      <c r="D49" s="59"/>
      <c r="E49" s="59"/>
      <c r="F49" s="60"/>
      <c r="G49" s="59"/>
      <c r="H49" s="41">
        <f t="shared" si="3"/>
        <v>0</v>
      </c>
      <c r="I49" s="41">
        <f t="shared" si="4"/>
        <v>0</v>
      </c>
      <c r="J49" s="41">
        <f t="shared" si="5"/>
        <v>0</v>
      </c>
      <c r="K49" s="56"/>
      <c r="L49" s="43"/>
      <c r="M49" s="46"/>
      <c r="N49" s="45"/>
      <c r="O49" s="46"/>
      <c r="P49" s="45"/>
      <c r="Q49" s="46"/>
      <c r="R49" s="47"/>
      <c r="S49" s="46"/>
      <c r="T49" s="46"/>
      <c r="U49" s="46"/>
      <c r="V49" s="46"/>
      <c r="W49" s="48"/>
    </row>
    <row r="50" spans="2:23" hidden="1" x14ac:dyDescent="0.55000000000000004">
      <c r="B50" s="58"/>
      <c r="C50" s="58"/>
      <c r="D50" s="59"/>
      <c r="E50" s="59"/>
      <c r="F50" s="60"/>
      <c r="G50" s="59"/>
      <c r="H50" s="41">
        <f t="shared" si="3"/>
        <v>0</v>
      </c>
      <c r="I50" s="41">
        <f t="shared" si="4"/>
        <v>0</v>
      </c>
      <c r="J50" s="41">
        <f t="shared" si="5"/>
        <v>0</v>
      </c>
      <c r="K50" s="56"/>
      <c r="L50" s="43"/>
      <c r="M50" s="46"/>
      <c r="N50" s="45"/>
      <c r="O50" s="46"/>
      <c r="P50" s="45"/>
      <c r="Q50" s="46"/>
      <c r="R50" s="47"/>
      <c r="S50" s="46"/>
      <c r="T50" s="46"/>
      <c r="U50" s="46"/>
      <c r="V50" s="46"/>
      <c r="W50" s="48"/>
    </row>
    <row r="51" spans="2:23" hidden="1" x14ac:dyDescent="0.55000000000000004">
      <c r="B51" s="58"/>
      <c r="C51" s="58"/>
      <c r="D51" s="59"/>
      <c r="E51" s="59"/>
      <c r="F51" s="60"/>
      <c r="G51" s="59"/>
      <c r="H51" s="41">
        <f t="shared" si="3"/>
        <v>0</v>
      </c>
      <c r="I51" s="41">
        <f t="shared" si="4"/>
        <v>0</v>
      </c>
      <c r="J51" s="41">
        <f t="shared" si="5"/>
        <v>0</v>
      </c>
      <c r="K51" s="56"/>
      <c r="L51" s="43"/>
      <c r="M51" s="46"/>
      <c r="N51" s="45"/>
      <c r="O51" s="46"/>
      <c r="P51" s="45"/>
      <c r="Q51" s="46"/>
      <c r="R51" s="47"/>
      <c r="S51" s="46"/>
      <c r="T51" s="46"/>
      <c r="U51" s="46"/>
      <c r="V51" s="46"/>
      <c r="W51" s="48"/>
    </row>
    <row r="52" spans="2:23" hidden="1" x14ac:dyDescent="0.55000000000000004">
      <c r="B52" s="58"/>
      <c r="C52" s="58"/>
      <c r="D52" s="59"/>
      <c r="E52" s="59"/>
      <c r="F52" s="60"/>
      <c r="G52" s="59"/>
      <c r="H52" s="41">
        <f t="shared" si="3"/>
        <v>0</v>
      </c>
      <c r="I52" s="41">
        <f t="shared" si="4"/>
        <v>0</v>
      </c>
      <c r="J52" s="41">
        <f t="shared" si="5"/>
        <v>0</v>
      </c>
      <c r="K52" s="56"/>
      <c r="L52" s="43"/>
      <c r="M52" s="46"/>
      <c r="N52" s="45"/>
      <c r="O52" s="46"/>
      <c r="P52" s="45"/>
      <c r="Q52" s="46"/>
      <c r="R52" s="47"/>
      <c r="S52" s="46"/>
      <c r="T52" s="46"/>
      <c r="U52" s="46"/>
      <c r="V52" s="46"/>
      <c r="W52" s="48"/>
    </row>
    <row r="53" spans="2:23" hidden="1" x14ac:dyDescent="0.55000000000000004">
      <c r="B53" s="61" t="s">
        <v>60</v>
      </c>
      <c r="C53" s="62"/>
      <c r="D53" s="62"/>
      <c r="E53" s="62"/>
      <c r="F53" s="62"/>
      <c r="G53" s="54">
        <f>SUM(G38:G52)</f>
        <v>0</v>
      </c>
      <c r="H53" s="54">
        <f t="shared" ref="H53:J53" si="6">SUM(H38:H52)</f>
        <v>0</v>
      </c>
      <c r="I53" s="54">
        <f t="shared" si="6"/>
        <v>0</v>
      </c>
      <c r="J53" s="54">
        <f t="shared" si="6"/>
        <v>0</v>
      </c>
      <c r="K53" s="151"/>
      <c r="L53" s="152"/>
      <c r="M53" s="152"/>
      <c r="N53" s="152"/>
      <c r="O53" s="152"/>
      <c r="P53" s="152"/>
      <c r="Q53" s="152"/>
      <c r="R53" s="152"/>
      <c r="S53" s="152"/>
      <c r="T53" s="152"/>
      <c r="U53" s="152"/>
      <c r="V53" s="152"/>
      <c r="W53" s="153"/>
    </row>
    <row r="54" spans="2:23" hidden="1" x14ac:dyDescent="0.55000000000000004">
      <c r="B54" s="28" t="s">
        <v>61</v>
      </c>
      <c r="C54" s="195" t="s">
        <v>77</v>
      </c>
      <c r="D54" s="195"/>
      <c r="E54" s="195"/>
      <c r="H54" s="32"/>
      <c r="I54" s="32"/>
      <c r="J54" s="32"/>
      <c r="M54" s="34"/>
      <c r="O54" s="34"/>
      <c r="Q54" s="34"/>
      <c r="S54" s="34"/>
      <c r="T54" s="34"/>
      <c r="U54" s="34"/>
      <c r="V54" s="34"/>
    </row>
    <row r="55" spans="2:23" hidden="1" x14ac:dyDescent="0.55000000000000004">
      <c r="B55" s="28"/>
      <c r="C55" s="63"/>
      <c r="D55" s="63"/>
      <c r="E55" s="63"/>
      <c r="H55" s="32"/>
      <c r="I55" s="32"/>
      <c r="J55" s="32"/>
      <c r="M55" s="34"/>
      <c r="O55" s="34"/>
      <c r="Q55" s="34"/>
      <c r="S55" s="34"/>
      <c r="T55" s="34"/>
      <c r="U55" s="34"/>
      <c r="V55" s="34"/>
    </row>
    <row r="56" spans="2:23" hidden="1" x14ac:dyDescent="0.55000000000000004">
      <c r="B56" s="23" t="s">
        <v>78</v>
      </c>
      <c r="C56" s="63"/>
      <c r="D56" s="63"/>
      <c r="E56" s="63"/>
      <c r="H56" s="32"/>
      <c r="I56" s="32"/>
      <c r="J56" s="32"/>
      <c r="M56" s="34"/>
      <c r="O56" s="34"/>
      <c r="Q56" s="34"/>
      <c r="S56" s="34"/>
      <c r="T56" s="34"/>
      <c r="U56" s="34"/>
      <c r="V56" s="34"/>
    </row>
    <row r="57" spans="2:23" hidden="1" x14ac:dyDescent="0.55000000000000004">
      <c r="H57" s="32"/>
      <c r="I57" s="32"/>
      <c r="J57" s="32"/>
      <c r="M57" s="34"/>
      <c r="O57" s="34"/>
      <c r="Q57" s="34"/>
      <c r="S57" s="194" t="s">
        <v>178</v>
      </c>
      <c r="T57" s="194"/>
      <c r="U57" s="34"/>
      <c r="V57" s="34"/>
      <c r="W57" s="28" t="s">
        <v>3</v>
      </c>
    </row>
    <row r="58" spans="2:23" hidden="1" x14ac:dyDescent="0.55000000000000004">
      <c r="B58" s="154" t="s">
        <v>79</v>
      </c>
      <c r="C58" s="156"/>
      <c r="D58" s="154" t="s">
        <v>44</v>
      </c>
      <c r="E58" s="155"/>
      <c r="F58" s="155"/>
      <c r="G58" s="156"/>
      <c r="H58" s="143" t="s">
        <v>46</v>
      </c>
      <c r="I58" s="143" t="s">
        <v>47</v>
      </c>
      <c r="J58" s="143"/>
      <c r="K58" s="141" t="s">
        <v>48</v>
      </c>
      <c r="L58" s="141"/>
      <c r="M58" s="141"/>
      <c r="N58" s="141"/>
      <c r="O58" s="141"/>
      <c r="P58" s="141"/>
      <c r="Q58" s="141"/>
      <c r="R58" s="141"/>
      <c r="S58" s="141"/>
      <c r="T58" s="141"/>
      <c r="U58" s="141"/>
      <c r="V58" s="141"/>
      <c r="W58" s="141"/>
    </row>
    <row r="59" spans="2:23" hidden="1" x14ac:dyDescent="0.55000000000000004">
      <c r="B59" s="157"/>
      <c r="C59" s="159"/>
      <c r="D59" s="157"/>
      <c r="E59" s="158"/>
      <c r="F59" s="158"/>
      <c r="G59" s="159"/>
      <c r="H59" s="143"/>
      <c r="I59" s="39" t="s">
        <v>80</v>
      </c>
      <c r="J59" s="39" t="s">
        <v>50</v>
      </c>
      <c r="K59" s="141"/>
      <c r="L59" s="141"/>
      <c r="M59" s="141"/>
      <c r="N59" s="141"/>
      <c r="O59" s="141"/>
      <c r="P59" s="141"/>
      <c r="Q59" s="141"/>
      <c r="R59" s="141"/>
      <c r="S59" s="141"/>
      <c r="T59" s="141"/>
      <c r="U59" s="141"/>
      <c r="V59" s="141"/>
      <c r="W59" s="141"/>
    </row>
    <row r="60" spans="2:23" hidden="1" x14ac:dyDescent="0.55000000000000004">
      <c r="B60" s="161"/>
      <c r="C60" s="162"/>
      <c r="D60" s="165"/>
      <c r="E60" s="166"/>
      <c r="F60" s="166"/>
      <c r="G60" s="167"/>
      <c r="H60" s="147">
        <f>SUM(S60:S64)</f>
        <v>0</v>
      </c>
      <c r="I60" s="147">
        <f>SUM(S60:S64)-SUM(V60:V64)</f>
        <v>0</v>
      </c>
      <c r="J60" s="147">
        <f>H60-I60</f>
        <v>0</v>
      </c>
      <c r="K60" s="42"/>
      <c r="L60" s="43"/>
      <c r="M60" s="44"/>
      <c r="N60" s="45" t="s">
        <v>51</v>
      </c>
      <c r="O60" s="44"/>
      <c r="P60" s="45" t="s">
        <v>52</v>
      </c>
      <c r="Q60" s="46"/>
      <c r="R60" s="47" t="s">
        <v>53</v>
      </c>
      <c r="S60" s="46">
        <f>PRODUCT(M60,O60,Q60)</f>
        <v>0</v>
      </c>
      <c r="T60" s="46" t="s">
        <v>54</v>
      </c>
      <c r="U60" s="46" t="s">
        <v>55</v>
      </c>
      <c r="V60" s="44"/>
      <c r="W60" s="48" t="s">
        <v>56</v>
      </c>
    </row>
    <row r="61" spans="2:23" hidden="1" x14ac:dyDescent="0.55000000000000004">
      <c r="B61" s="163"/>
      <c r="C61" s="164"/>
      <c r="D61" s="168"/>
      <c r="E61" s="169"/>
      <c r="F61" s="169"/>
      <c r="G61" s="170"/>
      <c r="H61" s="147"/>
      <c r="I61" s="147"/>
      <c r="J61" s="147"/>
      <c r="K61" s="49"/>
      <c r="M61" s="50"/>
      <c r="N61" s="23" t="s">
        <v>51</v>
      </c>
      <c r="O61" s="50"/>
      <c r="P61" s="23" t="s">
        <v>52</v>
      </c>
      <c r="Q61" s="34"/>
      <c r="R61" s="51" t="s">
        <v>53</v>
      </c>
      <c r="S61" s="34">
        <f t="shared" ref="S61:S64" si="7">PRODUCT(M61,O61,Q61)</f>
        <v>0</v>
      </c>
      <c r="T61" s="34" t="s">
        <v>54</v>
      </c>
      <c r="U61" s="34" t="s">
        <v>55</v>
      </c>
      <c r="V61" s="50"/>
      <c r="W61" s="52" t="s">
        <v>56</v>
      </c>
    </row>
    <row r="62" spans="2:23" hidden="1" x14ac:dyDescent="0.55000000000000004">
      <c r="B62" s="163"/>
      <c r="C62" s="164"/>
      <c r="D62" s="168"/>
      <c r="E62" s="169"/>
      <c r="F62" s="169"/>
      <c r="G62" s="170"/>
      <c r="H62" s="147"/>
      <c r="I62" s="147"/>
      <c r="J62" s="147"/>
      <c r="K62" s="49"/>
      <c r="M62" s="50"/>
      <c r="N62" s="23" t="s">
        <v>51</v>
      </c>
      <c r="O62" s="50"/>
      <c r="P62" s="23" t="s">
        <v>52</v>
      </c>
      <c r="Q62" s="34"/>
      <c r="R62" s="51" t="s">
        <v>53</v>
      </c>
      <c r="S62" s="34">
        <f t="shared" si="7"/>
        <v>0</v>
      </c>
      <c r="T62" s="34" t="s">
        <v>54</v>
      </c>
      <c r="U62" s="34" t="s">
        <v>55</v>
      </c>
      <c r="V62" s="50"/>
      <c r="W62" s="52" t="s">
        <v>56</v>
      </c>
    </row>
    <row r="63" spans="2:23" hidden="1" x14ac:dyDescent="0.55000000000000004">
      <c r="B63" s="163"/>
      <c r="C63" s="164"/>
      <c r="D63" s="168"/>
      <c r="E63" s="169"/>
      <c r="F63" s="169"/>
      <c r="G63" s="170"/>
      <c r="H63" s="147"/>
      <c r="I63" s="147"/>
      <c r="J63" s="147"/>
      <c r="K63" s="49"/>
      <c r="M63" s="50"/>
      <c r="N63" s="23" t="s">
        <v>51</v>
      </c>
      <c r="O63" s="50"/>
      <c r="P63" s="23" t="s">
        <v>52</v>
      </c>
      <c r="Q63" s="34"/>
      <c r="R63" s="51" t="s">
        <v>53</v>
      </c>
      <c r="S63" s="34">
        <f t="shared" si="7"/>
        <v>0</v>
      </c>
      <c r="T63" s="34" t="s">
        <v>54</v>
      </c>
      <c r="U63" s="34" t="s">
        <v>55</v>
      </c>
      <c r="V63" s="50"/>
      <c r="W63" s="52" t="s">
        <v>56</v>
      </c>
    </row>
    <row r="64" spans="2:23" hidden="1" x14ac:dyDescent="0.55000000000000004">
      <c r="B64" s="163"/>
      <c r="C64" s="164"/>
      <c r="D64" s="171"/>
      <c r="E64" s="172"/>
      <c r="F64" s="172"/>
      <c r="G64" s="173"/>
      <c r="H64" s="147"/>
      <c r="I64" s="147"/>
      <c r="J64" s="147"/>
      <c r="K64" s="49"/>
      <c r="M64" s="50"/>
      <c r="N64" s="23" t="s">
        <v>51</v>
      </c>
      <c r="O64" s="50"/>
      <c r="P64" s="23" t="s">
        <v>52</v>
      </c>
      <c r="Q64" s="34"/>
      <c r="R64" s="51" t="s">
        <v>53</v>
      </c>
      <c r="S64" s="34">
        <f t="shared" si="7"/>
        <v>0</v>
      </c>
      <c r="T64" s="34" t="s">
        <v>54</v>
      </c>
      <c r="U64" s="34" t="s">
        <v>55</v>
      </c>
      <c r="V64" s="50"/>
      <c r="W64" s="52" t="s">
        <v>56</v>
      </c>
    </row>
    <row r="65" spans="2:23" hidden="1" x14ac:dyDescent="0.55000000000000004">
      <c r="B65" s="141" t="s">
        <v>60</v>
      </c>
      <c r="C65" s="141"/>
      <c r="D65" s="152"/>
      <c r="E65" s="152"/>
      <c r="F65" s="152"/>
      <c r="G65" s="153"/>
      <c r="H65" s="54">
        <f>SUM(H60)</f>
        <v>0</v>
      </c>
      <c r="I65" s="54">
        <f t="shared" ref="I65:J65" si="8">SUM(I60)</f>
        <v>0</v>
      </c>
      <c r="J65" s="54">
        <f t="shared" si="8"/>
        <v>0</v>
      </c>
      <c r="K65" s="151"/>
      <c r="L65" s="152"/>
      <c r="M65" s="152"/>
      <c r="N65" s="152"/>
      <c r="O65" s="152"/>
      <c r="P65" s="152"/>
      <c r="Q65" s="152"/>
      <c r="R65" s="152"/>
      <c r="S65" s="152"/>
      <c r="T65" s="152"/>
      <c r="U65" s="152"/>
      <c r="V65" s="152"/>
      <c r="W65" s="153"/>
    </row>
    <row r="66" spans="2:23" hidden="1" x14ac:dyDescent="0.55000000000000004">
      <c r="B66" s="28" t="s">
        <v>61</v>
      </c>
      <c r="C66" s="23" t="s">
        <v>81</v>
      </c>
      <c r="H66" s="23"/>
      <c r="I66" s="32"/>
      <c r="J66" s="32"/>
      <c r="K66" s="32"/>
      <c r="M66" s="33"/>
      <c r="N66" s="34"/>
      <c r="O66" s="23"/>
      <c r="P66" s="34"/>
      <c r="Q66" s="23"/>
      <c r="R66" s="34"/>
      <c r="S66" s="23"/>
      <c r="T66" s="34"/>
      <c r="U66" s="34"/>
      <c r="V66" s="34"/>
      <c r="W66" s="34"/>
    </row>
    <row r="67" spans="2:23" hidden="1" x14ac:dyDescent="0.55000000000000004">
      <c r="B67" s="55" t="s">
        <v>63</v>
      </c>
      <c r="C67" s="23" t="s">
        <v>4</v>
      </c>
      <c r="H67" s="23"/>
      <c r="I67" s="32"/>
      <c r="J67" s="32"/>
      <c r="K67" s="32"/>
      <c r="M67" s="33"/>
      <c r="N67" s="34"/>
      <c r="O67" s="23"/>
      <c r="P67" s="34"/>
      <c r="Q67" s="23"/>
      <c r="R67" s="34"/>
      <c r="S67" s="23"/>
      <c r="T67" s="34"/>
      <c r="U67" s="34"/>
      <c r="V67" s="34"/>
      <c r="W67" s="34"/>
    </row>
    <row r="68" spans="2:23" hidden="1" x14ac:dyDescent="0.55000000000000004">
      <c r="B68" s="55"/>
      <c r="H68" s="23"/>
      <c r="I68" s="32"/>
      <c r="J68" s="32"/>
      <c r="K68" s="32"/>
      <c r="M68" s="33"/>
      <c r="N68" s="34"/>
      <c r="O68" s="23"/>
      <c r="P68" s="34"/>
      <c r="Q68" s="23"/>
      <c r="R68" s="34"/>
      <c r="S68" s="23"/>
      <c r="T68" s="34"/>
      <c r="U68" s="34"/>
      <c r="V68" s="34"/>
      <c r="W68" s="34"/>
    </row>
    <row r="69" spans="2:23" hidden="1" x14ac:dyDescent="0.55000000000000004">
      <c r="B69" s="28"/>
      <c r="C69" s="63"/>
      <c r="D69" s="63"/>
      <c r="E69" s="63"/>
      <c r="H69" s="32"/>
      <c r="I69" s="32"/>
      <c r="J69" s="32"/>
      <c r="M69" s="34"/>
      <c r="O69" s="34"/>
      <c r="Q69" s="34"/>
      <c r="S69" s="34"/>
      <c r="T69" s="34"/>
      <c r="U69" s="34"/>
      <c r="V69" s="34"/>
    </row>
    <row r="70" spans="2:23" hidden="1" x14ac:dyDescent="0.55000000000000004">
      <c r="B70" s="55"/>
      <c r="H70" s="32"/>
      <c r="I70" s="32"/>
      <c r="J70" s="32"/>
      <c r="M70" s="34"/>
      <c r="O70" s="34"/>
      <c r="Q70" s="34"/>
      <c r="S70" s="34"/>
      <c r="T70" s="34"/>
      <c r="U70" s="34"/>
      <c r="V70" s="34"/>
    </row>
    <row r="71" spans="2:23" hidden="1" x14ac:dyDescent="0.55000000000000004">
      <c r="H71" s="32"/>
      <c r="I71" s="32"/>
      <c r="J71" s="32"/>
      <c r="M71" s="34"/>
      <c r="O71" s="34"/>
      <c r="Q71" s="34"/>
      <c r="S71" s="34"/>
      <c r="T71" s="34"/>
      <c r="U71" s="34"/>
      <c r="V71" s="34"/>
    </row>
    <row r="72" spans="2:23" hidden="1" x14ac:dyDescent="0.55000000000000004">
      <c r="H72" s="32"/>
      <c r="I72" s="32"/>
      <c r="J72" s="32"/>
      <c r="M72" s="34"/>
      <c r="O72" s="34"/>
      <c r="Q72" s="34"/>
      <c r="S72" s="34"/>
      <c r="T72" s="34"/>
      <c r="U72" s="34"/>
      <c r="V72" s="34"/>
    </row>
    <row r="73" spans="2:23" hidden="1" x14ac:dyDescent="0.55000000000000004">
      <c r="B73" s="23" t="s">
        <v>82</v>
      </c>
      <c r="H73" s="23"/>
      <c r="I73" s="32"/>
      <c r="J73" s="32"/>
      <c r="K73" s="32"/>
      <c r="M73" s="33"/>
      <c r="N73" s="34"/>
      <c r="O73" s="23"/>
      <c r="P73" s="34"/>
      <c r="Q73" s="23"/>
      <c r="R73" s="34"/>
      <c r="S73" s="23"/>
      <c r="T73" s="34"/>
      <c r="U73" s="34"/>
      <c r="V73" s="34"/>
      <c r="W73" s="34"/>
    </row>
    <row r="74" spans="2:23" hidden="1" x14ac:dyDescent="0.55000000000000004">
      <c r="B74" s="23" t="s">
        <v>83</v>
      </c>
      <c r="H74" s="23"/>
      <c r="I74" s="32"/>
      <c r="J74" s="32"/>
      <c r="K74" s="32"/>
      <c r="M74" s="33"/>
      <c r="N74" s="34"/>
      <c r="O74" s="23"/>
      <c r="P74" s="34"/>
      <c r="Q74" s="23"/>
      <c r="R74" s="34"/>
      <c r="S74" s="23"/>
      <c r="T74" s="34"/>
      <c r="U74" s="34"/>
      <c r="V74" s="34"/>
      <c r="W74" s="34"/>
    </row>
    <row r="75" spans="2:23" hidden="1" x14ac:dyDescent="0.55000000000000004">
      <c r="H75" s="23"/>
      <c r="I75" s="32"/>
      <c r="J75" s="32"/>
      <c r="K75" s="32"/>
      <c r="M75" s="33"/>
      <c r="N75" s="34"/>
      <c r="O75" s="23"/>
      <c r="P75" s="34"/>
      <c r="Q75" s="23"/>
      <c r="R75" s="34"/>
      <c r="S75" s="160" t="s">
        <v>178</v>
      </c>
      <c r="T75" s="160"/>
      <c r="U75" s="34"/>
      <c r="V75" s="34"/>
      <c r="W75" s="34"/>
    </row>
    <row r="76" spans="2:23" hidden="1" x14ac:dyDescent="0.55000000000000004">
      <c r="B76" s="154" t="s">
        <v>44</v>
      </c>
      <c r="C76" s="155"/>
      <c r="D76" s="155"/>
      <c r="E76" s="155"/>
      <c r="F76" s="155"/>
      <c r="G76" s="156"/>
      <c r="H76" s="143" t="s">
        <v>46</v>
      </c>
      <c r="I76" s="143" t="s">
        <v>47</v>
      </c>
      <c r="J76" s="143"/>
      <c r="K76" s="141" t="s">
        <v>48</v>
      </c>
      <c r="L76" s="141"/>
      <c r="M76" s="141"/>
      <c r="N76" s="141"/>
      <c r="O76" s="141"/>
      <c r="P76" s="141"/>
      <c r="Q76" s="141"/>
      <c r="R76" s="141"/>
      <c r="S76" s="141"/>
      <c r="T76" s="141"/>
      <c r="U76" s="141"/>
      <c r="V76" s="141"/>
      <c r="W76" s="141"/>
    </row>
    <row r="77" spans="2:23" hidden="1" x14ac:dyDescent="0.55000000000000004">
      <c r="B77" s="157"/>
      <c r="C77" s="158"/>
      <c r="D77" s="158"/>
      <c r="E77" s="158"/>
      <c r="F77" s="158"/>
      <c r="G77" s="159"/>
      <c r="H77" s="143"/>
      <c r="I77" s="39" t="s">
        <v>49</v>
      </c>
      <c r="J77" s="39" t="s">
        <v>50</v>
      </c>
      <c r="K77" s="141"/>
      <c r="L77" s="141"/>
      <c r="M77" s="141"/>
      <c r="N77" s="141"/>
      <c r="O77" s="141"/>
      <c r="P77" s="141"/>
      <c r="Q77" s="141"/>
      <c r="R77" s="141"/>
      <c r="S77" s="141"/>
      <c r="T77" s="141"/>
      <c r="U77" s="141"/>
      <c r="V77" s="141"/>
      <c r="W77" s="141"/>
    </row>
    <row r="78" spans="2:23" hidden="1" x14ac:dyDescent="0.55000000000000004">
      <c r="B78" s="165"/>
      <c r="C78" s="166"/>
      <c r="D78" s="166"/>
      <c r="E78" s="166"/>
      <c r="F78" s="166"/>
      <c r="G78" s="167"/>
      <c r="H78" s="147">
        <f>SUM(S78:S82)</f>
        <v>0</v>
      </c>
      <c r="I78" s="147">
        <f>MINA(SUM(S78:S82)-SUM(V78:V82),15000000)</f>
        <v>0</v>
      </c>
      <c r="J78" s="147">
        <f>H78-I78</f>
        <v>0</v>
      </c>
      <c r="K78" s="42"/>
      <c r="L78" s="43"/>
      <c r="M78" s="44"/>
      <c r="N78" s="45" t="s">
        <v>51</v>
      </c>
      <c r="O78" s="44"/>
      <c r="P78" s="45" t="s">
        <v>52</v>
      </c>
      <c r="Q78" s="46"/>
      <c r="R78" s="47" t="s">
        <v>53</v>
      </c>
      <c r="S78" s="46">
        <f>PRODUCT(M78,O78,Q78)</f>
        <v>0</v>
      </c>
      <c r="T78" s="46" t="s">
        <v>54</v>
      </c>
      <c r="U78" s="46" t="s">
        <v>55</v>
      </c>
      <c r="V78" s="44"/>
      <c r="W78" s="48" t="s">
        <v>56</v>
      </c>
    </row>
    <row r="79" spans="2:23" hidden="1" x14ac:dyDescent="0.55000000000000004">
      <c r="B79" s="168"/>
      <c r="C79" s="169"/>
      <c r="D79" s="169"/>
      <c r="E79" s="169"/>
      <c r="F79" s="169"/>
      <c r="G79" s="170"/>
      <c r="H79" s="147"/>
      <c r="I79" s="147"/>
      <c r="J79" s="147"/>
      <c r="K79" s="49"/>
      <c r="M79" s="50"/>
      <c r="N79" s="23" t="s">
        <v>51</v>
      </c>
      <c r="O79" s="50"/>
      <c r="P79" s="23" t="s">
        <v>52</v>
      </c>
      <c r="Q79" s="34"/>
      <c r="R79" s="51" t="s">
        <v>53</v>
      </c>
      <c r="S79" s="34">
        <f t="shared" ref="S79:S82" si="9">PRODUCT(M79,O79,Q79)</f>
        <v>0</v>
      </c>
      <c r="T79" s="34" t="s">
        <v>54</v>
      </c>
      <c r="U79" s="34" t="s">
        <v>55</v>
      </c>
      <c r="V79" s="50"/>
      <c r="W79" s="52" t="s">
        <v>56</v>
      </c>
    </row>
    <row r="80" spans="2:23" hidden="1" x14ac:dyDescent="0.55000000000000004">
      <c r="B80" s="168"/>
      <c r="C80" s="169"/>
      <c r="D80" s="169"/>
      <c r="E80" s="169"/>
      <c r="F80" s="169"/>
      <c r="G80" s="170"/>
      <c r="H80" s="147"/>
      <c r="I80" s="147"/>
      <c r="J80" s="147"/>
      <c r="K80" s="49"/>
      <c r="M80" s="50"/>
      <c r="N80" s="23" t="s">
        <v>51</v>
      </c>
      <c r="O80" s="50"/>
      <c r="P80" s="23" t="s">
        <v>52</v>
      </c>
      <c r="Q80" s="34"/>
      <c r="R80" s="51" t="s">
        <v>53</v>
      </c>
      <c r="S80" s="34">
        <f t="shared" si="9"/>
        <v>0</v>
      </c>
      <c r="T80" s="34" t="s">
        <v>54</v>
      </c>
      <c r="U80" s="34" t="s">
        <v>55</v>
      </c>
      <c r="V80" s="50"/>
      <c r="W80" s="52" t="s">
        <v>56</v>
      </c>
    </row>
    <row r="81" spans="2:23" hidden="1" x14ac:dyDescent="0.55000000000000004">
      <c r="B81" s="168"/>
      <c r="C81" s="169"/>
      <c r="D81" s="169"/>
      <c r="E81" s="169"/>
      <c r="F81" s="169"/>
      <c r="G81" s="170"/>
      <c r="H81" s="147"/>
      <c r="I81" s="147"/>
      <c r="J81" s="147"/>
      <c r="K81" s="49"/>
      <c r="M81" s="50"/>
      <c r="N81" s="23" t="s">
        <v>51</v>
      </c>
      <c r="O81" s="50"/>
      <c r="P81" s="23" t="s">
        <v>52</v>
      </c>
      <c r="Q81" s="34"/>
      <c r="R81" s="51" t="s">
        <v>53</v>
      </c>
      <c r="S81" s="34">
        <f t="shared" si="9"/>
        <v>0</v>
      </c>
      <c r="T81" s="34" t="s">
        <v>54</v>
      </c>
      <c r="U81" s="34" t="s">
        <v>55</v>
      </c>
      <c r="V81" s="50"/>
      <c r="W81" s="52" t="s">
        <v>56</v>
      </c>
    </row>
    <row r="82" spans="2:23" hidden="1" x14ac:dyDescent="0.55000000000000004">
      <c r="B82" s="171"/>
      <c r="C82" s="172"/>
      <c r="D82" s="172"/>
      <c r="E82" s="172"/>
      <c r="F82" s="172"/>
      <c r="G82" s="173"/>
      <c r="H82" s="147"/>
      <c r="I82" s="147"/>
      <c r="J82" s="147"/>
      <c r="K82" s="49"/>
      <c r="M82" s="50"/>
      <c r="N82" s="23" t="s">
        <v>51</v>
      </c>
      <c r="O82" s="50"/>
      <c r="P82" s="23" t="s">
        <v>52</v>
      </c>
      <c r="Q82" s="34"/>
      <c r="R82" s="51" t="s">
        <v>53</v>
      </c>
      <c r="S82" s="34">
        <f t="shared" si="9"/>
        <v>0</v>
      </c>
      <c r="T82" s="34" t="s">
        <v>54</v>
      </c>
      <c r="U82" s="34" t="s">
        <v>55</v>
      </c>
      <c r="V82" s="50"/>
      <c r="W82" s="52" t="s">
        <v>56</v>
      </c>
    </row>
    <row r="83" spans="2:23" hidden="1" x14ac:dyDescent="0.55000000000000004">
      <c r="B83" s="148" t="s">
        <v>60</v>
      </c>
      <c r="C83" s="149"/>
      <c r="D83" s="149"/>
      <c r="E83" s="149"/>
      <c r="F83" s="149"/>
      <c r="G83" s="150"/>
      <c r="H83" s="54">
        <f>SUM(H78:H82)</f>
        <v>0</v>
      </c>
      <c r="I83" s="54">
        <f>SUM(I78:I82)</f>
        <v>0</v>
      </c>
      <c r="J83" s="54">
        <f>SUM(J78:J82)</f>
        <v>0</v>
      </c>
      <c r="K83" s="151"/>
      <c r="L83" s="152"/>
      <c r="M83" s="152"/>
      <c r="N83" s="152"/>
      <c r="O83" s="152"/>
      <c r="P83" s="152"/>
      <c r="Q83" s="152"/>
      <c r="R83" s="152"/>
      <c r="S83" s="152"/>
      <c r="T83" s="152"/>
      <c r="U83" s="152"/>
      <c r="V83" s="152"/>
      <c r="W83" s="153"/>
    </row>
    <row r="84" spans="2:23" hidden="1" x14ac:dyDescent="0.55000000000000004">
      <c r="B84" s="28" t="s">
        <v>61</v>
      </c>
      <c r="C84" s="23" t="s">
        <v>84</v>
      </c>
      <c r="H84" s="32"/>
      <c r="I84" s="32"/>
      <c r="J84" s="32"/>
      <c r="M84" s="34"/>
      <c r="O84" s="34"/>
      <c r="Q84" s="34"/>
      <c r="S84" s="34"/>
      <c r="T84" s="34"/>
      <c r="U84" s="34"/>
      <c r="V84" s="34"/>
    </row>
    <row r="85" spans="2:23" hidden="1" x14ac:dyDescent="0.55000000000000004">
      <c r="B85" s="55" t="s">
        <v>63</v>
      </c>
      <c r="C85" s="23" t="s">
        <v>4</v>
      </c>
      <c r="H85" s="32"/>
      <c r="I85" s="32"/>
      <c r="J85" s="32"/>
      <c r="M85" s="34"/>
      <c r="O85" s="34"/>
      <c r="Q85" s="34"/>
      <c r="S85" s="34"/>
      <c r="T85" s="34"/>
      <c r="U85" s="34"/>
      <c r="V85" s="34"/>
    </row>
    <row r="86" spans="2:23" hidden="1" x14ac:dyDescent="0.55000000000000004">
      <c r="B86" s="55"/>
      <c r="H86" s="32"/>
      <c r="I86" s="32"/>
      <c r="J86" s="32"/>
      <c r="M86" s="34"/>
      <c r="O86" s="34"/>
      <c r="Q86" s="34"/>
      <c r="S86" s="34"/>
      <c r="T86" s="34"/>
      <c r="U86" s="34"/>
      <c r="V86" s="34"/>
    </row>
    <row r="87" spans="2:23" hidden="1" x14ac:dyDescent="0.55000000000000004">
      <c r="B87" s="51" t="s">
        <v>85</v>
      </c>
      <c r="H87" s="23"/>
      <c r="I87" s="32"/>
      <c r="J87" s="32"/>
      <c r="K87" s="32"/>
      <c r="M87" s="33"/>
      <c r="N87" s="34"/>
      <c r="O87" s="23"/>
      <c r="P87" s="34"/>
      <c r="Q87" s="23"/>
      <c r="R87" s="34"/>
      <c r="S87" s="23"/>
      <c r="T87" s="34"/>
      <c r="U87" s="34"/>
      <c r="V87" s="34"/>
      <c r="W87" s="34"/>
    </row>
    <row r="88" spans="2:23" hidden="1" x14ac:dyDescent="0.55000000000000004">
      <c r="B88" s="51" t="s">
        <v>86</v>
      </c>
      <c r="H88" s="23"/>
      <c r="I88" s="32"/>
      <c r="J88" s="32"/>
      <c r="K88" s="32"/>
      <c r="M88" s="33"/>
      <c r="N88" s="34"/>
      <c r="O88" s="23"/>
      <c r="P88" s="34"/>
      <c r="Q88" s="23"/>
      <c r="R88" s="34"/>
      <c r="S88" s="160" t="s">
        <v>178</v>
      </c>
      <c r="T88" s="160"/>
      <c r="U88" s="34"/>
      <c r="V88" s="34"/>
      <c r="W88" s="34"/>
    </row>
    <row r="89" spans="2:23" hidden="1" x14ac:dyDescent="0.55000000000000004">
      <c r="B89" s="154" t="s">
        <v>44</v>
      </c>
      <c r="C89" s="155"/>
      <c r="D89" s="155"/>
      <c r="E89" s="155"/>
      <c r="F89" s="155"/>
      <c r="G89" s="156"/>
      <c r="H89" s="143" t="s">
        <v>46</v>
      </c>
      <c r="I89" s="143" t="s">
        <v>47</v>
      </c>
      <c r="J89" s="143"/>
      <c r="K89" s="141" t="s">
        <v>48</v>
      </c>
      <c r="L89" s="141"/>
      <c r="M89" s="141"/>
      <c r="N89" s="141"/>
      <c r="O89" s="141"/>
      <c r="P89" s="141"/>
      <c r="Q89" s="141"/>
      <c r="R89" s="141"/>
      <c r="S89" s="141"/>
      <c r="T89" s="141"/>
      <c r="U89" s="141"/>
      <c r="V89" s="141"/>
      <c r="W89" s="141"/>
    </row>
    <row r="90" spans="2:23" hidden="1" x14ac:dyDescent="0.55000000000000004">
      <c r="B90" s="157"/>
      <c r="C90" s="158"/>
      <c r="D90" s="158"/>
      <c r="E90" s="158"/>
      <c r="F90" s="158"/>
      <c r="G90" s="159"/>
      <c r="H90" s="143"/>
      <c r="I90" s="39" t="s">
        <v>80</v>
      </c>
      <c r="J90" s="39" t="s">
        <v>50</v>
      </c>
      <c r="K90" s="141"/>
      <c r="L90" s="141"/>
      <c r="M90" s="141"/>
      <c r="N90" s="141"/>
      <c r="O90" s="141"/>
      <c r="P90" s="141"/>
      <c r="Q90" s="141"/>
      <c r="R90" s="141"/>
      <c r="S90" s="141"/>
      <c r="T90" s="141"/>
      <c r="U90" s="141"/>
      <c r="V90" s="141"/>
      <c r="W90" s="141"/>
    </row>
    <row r="91" spans="2:23" hidden="1" x14ac:dyDescent="0.55000000000000004">
      <c r="B91" s="165"/>
      <c r="C91" s="166"/>
      <c r="D91" s="166"/>
      <c r="E91" s="166"/>
      <c r="F91" s="166"/>
      <c r="G91" s="167"/>
      <c r="H91" s="147">
        <f>SUM(S91:S95)</f>
        <v>0</v>
      </c>
      <c r="I91" s="147">
        <f>MINA(SUM(S91:S95)-SUM(V91:V95),100000000)</f>
        <v>0</v>
      </c>
      <c r="J91" s="147">
        <f>H91-I91</f>
        <v>0</v>
      </c>
      <c r="K91" s="42"/>
      <c r="L91" s="43"/>
      <c r="M91" s="44"/>
      <c r="N91" s="45" t="s">
        <v>51</v>
      </c>
      <c r="O91" s="44"/>
      <c r="P91" s="45" t="s">
        <v>52</v>
      </c>
      <c r="Q91" s="46"/>
      <c r="R91" s="47" t="s">
        <v>53</v>
      </c>
      <c r="S91" s="46">
        <f>PRODUCT(M91,O91,Q91)</f>
        <v>0</v>
      </c>
      <c r="T91" s="46" t="s">
        <v>54</v>
      </c>
      <c r="U91" s="46" t="s">
        <v>55</v>
      </c>
      <c r="V91" s="44"/>
      <c r="W91" s="48" t="s">
        <v>56</v>
      </c>
    </row>
    <row r="92" spans="2:23" hidden="1" x14ac:dyDescent="0.55000000000000004">
      <c r="B92" s="168"/>
      <c r="C92" s="169"/>
      <c r="D92" s="169"/>
      <c r="E92" s="169"/>
      <c r="F92" s="169"/>
      <c r="G92" s="170"/>
      <c r="H92" s="147"/>
      <c r="I92" s="147"/>
      <c r="J92" s="147"/>
      <c r="K92" s="49"/>
      <c r="M92" s="50"/>
      <c r="N92" s="23" t="s">
        <v>51</v>
      </c>
      <c r="O92" s="50"/>
      <c r="P92" s="23" t="s">
        <v>52</v>
      </c>
      <c r="Q92" s="34"/>
      <c r="R92" s="51" t="s">
        <v>53</v>
      </c>
      <c r="S92" s="34">
        <f t="shared" ref="S92:S95" si="10">PRODUCT(M92,O92,Q92)</f>
        <v>0</v>
      </c>
      <c r="T92" s="34" t="s">
        <v>54</v>
      </c>
      <c r="U92" s="34" t="s">
        <v>55</v>
      </c>
      <c r="V92" s="50"/>
      <c r="W92" s="52" t="s">
        <v>56</v>
      </c>
    </row>
    <row r="93" spans="2:23" hidden="1" x14ac:dyDescent="0.55000000000000004">
      <c r="B93" s="168"/>
      <c r="C93" s="169"/>
      <c r="D93" s="169"/>
      <c r="E93" s="169"/>
      <c r="F93" s="169"/>
      <c r="G93" s="170"/>
      <c r="H93" s="147"/>
      <c r="I93" s="147"/>
      <c r="J93" s="147"/>
      <c r="K93" s="49"/>
      <c r="M93" s="50"/>
      <c r="N93" s="23" t="s">
        <v>51</v>
      </c>
      <c r="O93" s="50"/>
      <c r="P93" s="23" t="s">
        <v>52</v>
      </c>
      <c r="Q93" s="34"/>
      <c r="R93" s="51" t="s">
        <v>53</v>
      </c>
      <c r="S93" s="34">
        <f t="shared" si="10"/>
        <v>0</v>
      </c>
      <c r="T93" s="34" t="s">
        <v>54</v>
      </c>
      <c r="U93" s="34" t="s">
        <v>55</v>
      </c>
      <c r="V93" s="50"/>
      <c r="W93" s="52" t="s">
        <v>56</v>
      </c>
    </row>
    <row r="94" spans="2:23" hidden="1" x14ac:dyDescent="0.55000000000000004">
      <c r="B94" s="168"/>
      <c r="C94" s="169"/>
      <c r="D94" s="169"/>
      <c r="E94" s="169"/>
      <c r="F94" s="169"/>
      <c r="G94" s="170"/>
      <c r="H94" s="147"/>
      <c r="I94" s="147"/>
      <c r="J94" s="147"/>
      <c r="K94" s="49"/>
      <c r="M94" s="50"/>
      <c r="N94" s="23" t="s">
        <v>51</v>
      </c>
      <c r="O94" s="50"/>
      <c r="P94" s="23" t="s">
        <v>52</v>
      </c>
      <c r="Q94" s="34"/>
      <c r="R94" s="51" t="s">
        <v>53</v>
      </c>
      <c r="S94" s="34">
        <f t="shared" si="10"/>
        <v>0</v>
      </c>
      <c r="T94" s="34" t="s">
        <v>54</v>
      </c>
      <c r="U94" s="34" t="s">
        <v>55</v>
      </c>
      <c r="V94" s="50"/>
      <c r="W94" s="52" t="s">
        <v>56</v>
      </c>
    </row>
    <row r="95" spans="2:23" hidden="1" x14ac:dyDescent="0.55000000000000004">
      <c r="B95" s="168"/>
      <c r="C95" s="169"/>
      <c r="D95" s="169"/>
      <c r="E95" s="169"/>
      <c r="F95" s="169"/>
      <c r="G95" s="170"/>
      <c r="H95" s="174"/>
      <c r="I95" s="147"/>
      <c r="J95" s="147"/>
      <c r="K95" s="49"/>
      <c r="M95" s="50"/>
      <c r="N95" s="23" t="s">
        <v>51</v>
      </c>
      <c r="O95" s="50"/>
      <c r="P95" s="23" t="s">
        <v>52</v>
      </c>
      <c r="Q95" s="34"/>
      <c r="R95" s="51" t="s">
        <v>53</v>
      </c>
      <c r="S95" s="34">
        <f t="shared" si="10"/>
        <v>0</v>
      </c>
      <c r="T95" s="34" t="s">
        <v>54</v>
      </c>
      <c r="U95" s="34" t="s">
        <v>55</v>
      </c>
      <c r="V95" s="50"/>
      <c r="W95" s="52" t="s">
        <v>56</v>
      </c>
    </row>
    <row r="96" spans="2:23" hidden="1" x14ac:dyDescent="0.55000000000000004">
      <c r="B96" s="141" t="s">
        <v>60</v>
      </c>
      <c r="C96" s="141"/>
      <c r="D96" s="141"/>
      <c r="E96" s="141"/>
      <c r="F96" s="141"/>
      <c r="G96" s="141"/>
      <c r="H96" s="54">
        <f>SUM(H91)</f>
        <v>0</v>
      </c>
      <c r="I96" s="54">
        <f t="shared" ref="I96:J96" si="11">SUM(I91)</f>
        <v>0</v>
      </c>
      <c r="J96" s="54">
        <f t="shared" si="11"/>
        <v>0</v>
      </c>
      <c r="K96" s="151"/>
      <c r="L96" s="152"/>
      <c r="M96" s="152"/>
      <c r="N96" s="152"/>
      <c r="O96" s="152"/>
      <c r="P96" s="152"/>
      <c r="Q96" s="152"/>
      <c r="R96" s="152"/>
      <c r="S96" s="152"/>
      <c r="T96" s="152"/>
      <c r="U96" s="152"/>
      <c r="V96" s="152"/>
      <c r="W96" s="153"/>
    </row>
    <row r="97" spans="2:23" hidden="1" x14ac:dyDescent="0.55000000000000004">
      <c r="B97" s="28" t="s">
        <v>61</v>
      </c>
      <c r="C97" s="23" t="s">
        <v>87</v>
      </c>
      <c r="H97" s="23"/>
      <c r="I97" s="32"/>
      <c r="J97" s="32"/>
      <c r="K97" s="32"/>
      <c r="M97" s="33"/>
      <c r="N97" s="34"/>
      <c r="O97" s="23"/>
      <c r="P97" s="34"/>
      <c r="Q97" s="23"/>
      <c r="R97" s="34"/>
      <c r="S97" s="23"/>
      <c r="T97" s="34"/>
      <c r="U97" s="34"/>
      <c r="V97" s="34"/>
      <c r="W97" s="34"/>
    </row>
    <row r="98" spans="2:23" hidden="1" x14ac:dyDescent="0.55000000000000004">
      <c r="B98" s="55" t="s">
        <v>63</v>
      </c>
      <c r="C98" s="23" t="s">
        <v>4</v>
      </c>
      <c r="H98" s="23"/>
      <c r="I98" s="32"/>
      <c r="J98" s="32"/>
      <c r="K98" s="32"/>
      <c r="M98" s="33"/>
      <c r="N98" s="34"/>
      <c r="O98" s="23"/>
      <c r="P98" s="34"/>
      <c r="Q98" s="23"/>
      <c r="R98" s="34"/>
      <c r="S98" s="23"/>
      <c r="T98" s="34"/>
      <c r="U98" s="34"/>
      <c r="V98" s="34"/>
      <c r="W98" s="34"/>
    </row>
    <row r="99" spans="2:23" hidden="1" x14ac:dyDescent="0.55000000000000004">
      <c r="B99" s="55">
        <v>3</v>
      </c>
      <c r="C99" s="23" t="s">
        <v>88</v>
      </c>
      <c r="H99" s="23"/>
      <c r="I99" s="32"/>
      <c r="J99" s="32"/>
      <c r="K99" s="32"/>
      <c r="M99" s="33"/>
      <c r="N99" s="34"/>
      <c r="O99" s="23"/>
      <c r="P99" s="34"/>
      <c r="Q99" s="23"/>
      <c r="R99" s="34"/>
      <c r="S99" s="23"/>
      <c r="T99" s="34"/>
      <c r="U99" s="34"/>
      <c r="V99" s="34"/>
      <c r="W99" s="34"/>
    </row>
    <row r="100" spans="2:23" hidden="1" x14ac:dyDescent="0.55000000000000004">
      <c r="B100" s="55"/>
      <c r="H100" s="23"/>
      <c r="I100" s="32"/>
      <c r="J100" s="32"/>
      <c r="K100" s="32"/>
      <c r="M100" s="33"/>
      <c r="N100" s="34"/>
      <c r="O100" s="23"/>
      <c r="P100" s="34"/>
      <c r="Q100" s="23"/>
      <c r="R100" s="34"/>
      <c r="S100" s="23"/>
      <c r="T100" s="34"/>
      <c r="U100" s="34"/>
      <c r="V100" s="34"/>
      <c r="W100" s="34"/>
    </row>
    <row r="101" spans="2:23" hidden="1" x14ac:dyDescent="0.55000000000000004">
      <c r="B101" s="51" t="s">
        <v>89</v>
      </c>
      <c r="H101" s="23"/>
      <c r="I101" s="32"/>
      <c r="J101" s="32"/>
      <c r="K101" s="32"/>
      <c r="M101" s="33"/>
      <c r="N101" s="34"/>
      <c r="O101" s="23"/>
      <c r="P101" s="34"/>
      <c r="Q101" s="23"/>
      <c r="R101" s="34"/>
      <c r="S101" s="160" t="s">
        <v>178</v>
      </c>
      <c r="T101" s="160"/>
      <c r="U101" s="34"/>
      <c r="V101" s="34"/>
      <c r="W101" s="34"/>
    </row>
    <row r="102" spans="2:23" hidden="1" x14ac:dyDescent="0.55000000000000004">
      <c r="B102" s="154" t="s">
        <v>44</v>
      </c>
      <c r="C102" s="155"/>
      <c r="D102" s="155"/>
      <c r="E102" s="155"/>
      <c r="F102" s="155"/>
      <c r="G102" s="156"/>
      <c r="H102" s="143" t="s">
        <v>46</v>
      </c>
      <c r="I102" s="143" t="s">
        <v>47</v>
      </c>
      <c r="J102" s="143"/>
      <c r="K102" s="141" t="s">
        <v>48</v>
      </c>
      <c r="L102" s="141"/>
      <c r="M102" s="141"/>
      <c r="N102" s="141"/>
      <c r="O102" s="141"/>
      <c r="P102" s="141"/>
      <c r="Q102" s="141"/>
      <c r="R102" s="141"/>
      <c r="S102" s="141"/>
      <c r="T102" s="141"/>
      <c r="U102" s="141"/>
      <c r="V102" s="141"/>
      <c r="W102" s="141"/>
    </row>
    <row r="103" spans="2:23" hidden="1" x14ac:dyDescent="0.55000000000000004">
      <c r="B103" s="157"/>
      <c r="C103" s="158"/>
      <c r="D103" s="158"/>
      <c r="E103" s="158"/>
      <c r="F103" s="158"/>
      <c r="G103" s="159"/>
      <c r="H103" s="143"/>
      <c r="I103" s="39" t="s">
        <v>80</v>
      </c>
      <c r="J103" s="39" t="s">
        <v>50</v>
      </c>
      <c r="K103" s="141"/>
      <c r="L103" s="141"/>
      <c r="M103" s="141"/>
      <c r="N103" s="141"/>
      <c r="O103" s="141"/>
      <c r="P103" s="141"/>
      <c r="Q103" s="141"/>
      <c r="R103" s="141"/>
      <c r="S103" s="141"/>
      <c r="T103" s="141"/>
      <c r="U103" s="141"/>
      <c r="V103" s="141"/>
      <c r="W103" s="141"/>
    </row>
    <row r="104" spans="2:23" hidden="1" x14ac:dyDescent="0.55000000000000004">
      <c r="B104" s="165"/>
      <c r="C104" s="166"/>
      <c r="D104" s="166"/>
      <c r="E104" s="166"/>
      <c r="F104" s="166"/>
      <c r="G104" s="167"/>
      <c r="H104" s="147">
        <f>SUM(S104:S108)</f>
        <v>0</v>
      </c>
      <c r="I104" s="147">
        <f>MINA(SUM(S104:S108)-SUM(V104:V108))/2</f>
        <v>0</v>
      </c>
      <c r="J104" s="147">
        <f>H104-I104</f>
        <v>0</v>
      </c>
      <c r="K104" s="42" t="s">
        <v>90</v>
      </c>
      <c r="L104" s="43"/>
      <c r="M104" s="44"/>
      <c r="N104" s="45" t="s">
        <v>51</v>
      </c>
      <c r="O104" s="44"/>
      <c r="P104" s="45" t="s">
        <v>52</v>
      </c>
      <c r="Q104" s="46"/>
      <c r="R104" s="47" t="s">
        <v>53</v>
      </c>
      <c r="S104" s="46">
        <f>PRODUCT(M104,O104,Q104)</f>
        <v>0</v>
      </c>
      <c r="T104" s="46" t="s">
        <v>54</v>
      </c>
      <c r="U104" s="46" t="s">
        <v>55</v>
      </c>
      <c r="V104" s="44"/>
      <c r="W104" s="48" t="s">
        <v>56</v>
      </c>
    </row>
    <row r="105" spans="2:23" hidden="1" x14ac:dyDescent="0.55000000000000004">
      <c r="B105" s="168"/>
      <c r="C105" s="169"/>
      <c r="D105" s="169"/>
      <c r="E105" s="169"/>
      <c r="F105" s="169"/>
      <c r="G105" s="170"/>
      <c r="H105" s="147"/>
      <c r="I105" s="147"/>
      <c r="J105" s="147"/>
      <c r="K105" s="49"/>
      <c r="M105" s="50"/>
      <c r="N105" s="23" t="s">
        <v>51</v>
      </c>
      <c r="O105" s="50"/>
      <c r="P105" s="23" t="s">
        <v>52</v>
      </c>
      <c r="Q105" s="34"/>
      <c r="R105" s="51" t="s">
        <v>53</v>
      </c>
      <c r="S105" s="34">
        <f t="shared" ref="S105:S108" si="12">PRODUCT(M105,O105,Q105)</f>
        <v>0</v>
      </c>
      <c r="T105" s="34" t="s">
        <v>54</v>
      </c>
      <c r="U105" s="34" t="s">
        <v>55</v>
      </c>
      <c r="V105" s="50"/>
      <c r="W105" s="52" t="s">
        <v>56</v>
      </c>
    </row>
    <row r="106" spans="2:23" hidden="1" x14ac:dyDescent="0.55000000000000004">
      <c r="B106" s="168"/>
      <c r="C106" s="169"/>
      <c r="D106" s="169"/>
      <c r="E106" s="169"/>
      <c r="F106" s="169"/>
      <c r="G106" s="170"/>
      <c r="H106" s="147"/>
      <c r="I106" s="147"/>
      <c r="J106" s="147"/>
      <c r="K106" s="49"/>
      <c r="M106" s="50"/>
      <c r="N106" s="23" t="s">
        <v>51</v>
      </c>
      <c r="O106" s="50"/>
      <c r="P106" s="23" t="s">
        <v>52</v>
      </c>
      <c r="Q106" s="34"/>
      <c r="R106" s="51" t="s">
        <v>53</v>
      </c>
      <c r="S106" s="34">
        <f t="shared" si="12"/>
        <v>0</v>
      </c>
      <c r="T106" s="34" t="s">
        <v>54</v>
      </c>
      <c r="U106" s="34" t="s">
        <v>55</v>
      </c>
      <c r="V106" s="50"/>
      <c r="W106" s="52" t="s">
        <v>56</v>
      </c>
    </row>
    <row r="107" spans="2:23" hidden="1" x14ac:dyDescent="0.55000000000000004">
      <c r="B107" s="168"/>
      <c r="C107" s="169"/>
      <c r="D107" s="169"/>
      <c r="E107" s="169"/>
      <c r="F107" s="169"/>
      <c r="G107" s="170"/>
      <c r="H107" s="147"/>
      <c r="I107" s="147"/>
      <c r="J107" s="147"/>
      <c r="K107" s="49"/>
      <c r="M107" s="50"/>
      <c r="N107" s="23" t="s">
        <v>51</v>
      </c>
      <c r="O107" s="50"/>
      <c r="P107" s="23" t="s">
        <v>52</v>
      </c>
      <c r="Q107" s="34"/>
      <c r="R107" s="51" t="s">
        <v>53</v>
      </c>
      <c r="S107" s="34">
        <f t="shared" si="12"/>
        <v>0</v>
      </c>
      <c r="T107" s="34" t="s">
        <v>54</v>
      </c>
      <c r="U107" s="34" t="s">
        <v>55</v>
      </c>
      <c r="V107" s="50"/>
      <c r="W107" s="52" t="s">
        <v>56</v>
      </c>
    </row>
    <row r="108" spans="2:23" hidden="1" x14ac:dyDescent="0.55000000000000004">
      <c r="B108" s="168"/>
      <c r="C108" s="169"/>
      <c r="D108" s="169"/>
      <c r="E108" s="169"/>
      <c r="F108" s="169"/>
      <c r="G108" s="170"/>
      <c r="H108" s="147"/>
      <c r="I108" s="147"/>
      <c r="J108" s="147"/>
      <c r="K108" s="64"/>
      <c r="L108" s="65"/>
      <c r="M108" s="66"/>
      <c r="N108" s="67" t="s">
        <v>51</v>
      </c>
      <c r="O108" s="66"/>
      <c r="P108" s="67" t="s">
        <v>52</v>
      </c>
      <c r="Q108" s="68"/>
      <c r="R108" s="69" t="s">
        <v>53</v>
      </c>
      <c r="S108" s="68">
        <f t="shared" si="12"/>
        <v>0</v>
      </c>
      <c r="T108" s="68" t="s">
        <v>54</v>
      </c>
      <c r="U108" s="68" t="s">
        <v>55</v>
      </c>
      <c r="V108" s="66"/>
      <c r="W108" s="70" t="s">
        <v>56</v>
      </c>
    </row>
    <row r="109" spans="2:23" hidden="1" x14ac:dyDescent="0.55000000000000004">
      <c r="B109" s="141" t="s">
        <v>60</v>
      </c>
      <c r="C109" s="141"/>
      <c r="D109" s="141"/>
      <c r="E109" s="141"/>
      <c r="F109" s="141"/>
      <c r="G109" s="141"/>
      <c r="H109" s="71">
        <f>SUM(H104)</f>
        <v>0</v>
      </c>
      <c r="I109" s="71">
        <f t="shared" ref="I109:J109" si="13">SUM(I104)</f>
        <v>0</v>
      </c>
      <c r="J109" s="71">
        <f t="shared" si="13"/>
        <v>0</v>
      </c>
      <c r="K109" s="151"/>
      <c r="L109" s="152"/>
      <c r="M109" s="152"/>
      <c r="N109" s="152"/>
      <c r="O109" s="152"/>
      <c r="P109" s="152"/>
      <c r="Q109" s="152"/>
      <c r="R109" s="152"/>
      <c r="S109" s="152"/>
      <c r="T109" s="152"/>
      <c r="U109" s="152"/>
      <c r="V109" s="152"/>
      <c r="W109" s="153"/>
    </row>
    <row r="110" spans="2:23" hidden="1" x14ac:dyDescent="0.55000000000000004">
      <c r="B110" s="55" t="s">
        <v>91</v>
      </c>
      <c r="C110" s="23" t="s">
        <v>92</v>
      </c>
      <c r="H110" s="23"/>
      <c r="I110" s="32"/>
      <c r="J110" s="32"/>
      <c r="K110" s="32"/>
      <c r="M110" s="33"/>
      <c r="N110" s="34"/>
      <c r="O110" s="23"/>
      <c r="P110" s="34"/>
      <c r="Q110" s="23"/>
      <c r="R110" s="34"/>
      <c r="S110" s="23"/>
      <c r="T110" s="34"/>
      <c r="U110" s="34"/>
      <c r="V110" s="34"/>
      <c r="W110" s="34"/>
    </row>
    <row r="111" spans="2:23" hidden="1" x14ac:dyDescent="0.55000000000000004">
      <c r="B111" s="55"/>
      <c r="H111" s="23"/>
      <c r="I111" s="32"/>
      <c r="J111" s="32"/>
      <c r="K111" s="32"/>
      <c r="M111" s="33"/>
      <c r="N111" s="34"/>
      <c r="O111" s="23"/>
      <c r="P111" s="34"/>
      <c r="Q111" s="23"/>
      <c r="R111" s="34"/>
      <c r="S111" s="23"/>
      <c r="T111" s="34"/>
      <c r="U111" s="34"/>
      <c r="V111" s="34"/>
      <c r="W111" s="34"/>
    </row>
    <row r="112" spans="2:23" hidden="1" x14ac:dyDescent="0.55000000000000004">
      <c r="B112" s="51" t="s">
        <v>93</v>
      </c>
      <c r="H112" s="23"/>
      <c r="I112" s="32"/>
      <c r="J112" s="32"/>
      <c r="K112" s="32"/>
      <c r="M112" s="33"/>
      <c r="N112" s="34"/>
      <c r="O112" s="23"/>
      <c r="P112" s="34"/>
      <c r="Q112" s="160" t="s">
        <v>180</v>
      </c>
      <c r="R112" s="160"/>
      <c r="S112" s="160"/>
      <c r="T112" s="160"/>
      <c r="U112" s="34"/>
      <c r="V112" s="34"/>
      <c r="W112" s="34"/>
    </row>
    <row r="113" spans="2:23" hidden="1" x14ac:dyDescent="0.55000000000000004">
      <c r="B113" s="154" t="s">
        <v>44</v>
      </c>
      <c r="C113" s="155"/>
      <c r="D113" s="155"/>
      <c r="E113" s="155"/>
      <c r="F113" s="155"/>
      <c r="G113" s="156"/>
      <c r="H113" s="180" t="s">
        <v>94</v>
      </c>
      <c r="I113" s="140" t="s">
        <v>95</v>
      </c>
      <c r="J113" s="182" t="s">
        <v>96</v>
      </c>
      <c r="K113" s="141" t="s">
        <v>97</v>
      </c>
      <c r="L113" s="141" t="s">
        <v>98</v>
      </c>
      <c r="M113" s="141"/>
      <c r="N113" s="141"/>
      <c r="O113" s="141"/>
      <c r="P113" s="141"/>
      <c r="Q113" s="141"/>
      <c r="R113" s="141" t="s">
        <v>99</v>
      </c>
      <c r="S113" s="141"/>
      <c r="T113" s="141"/>
      <c r="U113" s="141"/>
      <c r="V113" s="141"/>
      <c r="W113" s="141"/>
    </row>
    <row r="114" spans="2:23" hidden="1" x14ac:dyDescent="0.55000000000000004">
      <c r="B114" s="157"/>
      <c r="C114" s="158"/>
      <c r="D114" s="158"/>
      <c r="E114" s="158"/>
      <c r="F114" s="158"/>
      <c r="G114" s="159"/>
      <c r="H114" s="181"/>
      <c r="I114" s="141"/>
      <c r="J114" s="181"/>
      <c r="K114" s="141"/>
      <c r="L114" s="141"/>
      <c r="M114" s="141"/>
      <c r="N114" s="141"/>
      <c r="O114" s="141"/>
      <c r="P114" s="141"/>
      <c r="Q114" s="141"/>
      <c r="R114" s="141"/>
      <c r="S114" s="141"/>
      <c r="T114" s="141"/>
      <c r="U114" s="141"/>
      <c r="V114" s="141"/>
      <c r="W114" s="141"/>
    </row>
    <row r="115" spans="2:23" hidden="1" x14ac:dyDescent="0.55000000000000004">
      <c r="B115" s="161"/>
      <c r="C115" s="175"/>
      <c r="D115" s="175"/>
      <c r="E115" s="175"/>
      <c r="F115" s="175"/>
      <c r="G115" s="162"/>
      <c r="H115" s="183"/>
      <c r="I115" s="183"/>
      <c r="J115" s="147">
        <f>PRODUCT(H115,I115/100)</f>
        <v>0</v>
      </c>
      <c r="K115" s="185"/>
      <c r="L115" s="141">
        <f>PRODUCT(J115,K115/1000)</f>
        <v>0</v>
      </c>
      <c r="M115" s="141"/>
      <c r="N115" s="141"/>
      <c r="O115" s="141"/>
      <c r="P115" s="141"/>
      <c r="Q115" s="141"/>
      <c r="R115" s="141">
        <f>PRODUCT(L115,200)</f>
        <v>0</v>
      </c>
      <c r="S115" s="141"/>
      <c r="T115" s="141"/>
      <c r="U115" s="141"/>
      <c r="V115" s="141"/>
      <c r="W115" s="141"/>
    </row>
    <row r="116" spans="2:23" hidden="1" x14ac:dyDescent="0.55000000000000004">
      <c r="B116" s="163"/>
      <c r="C116" s="176"/>
      <c r="D116" s="176"/>
      <c r="E116" s="176"/>
      <c r="F116" s="176"/>
      <c r="G116" s="164"/>
      <c r="H116" s="183"/>
      <c r="I116" s="183"/>
      <c r="J116" s="147"/>
      <c r="K116" s="186"/>
      <c r="L116" s="141"/>
      <c r="M116" s="141"/>
      <c r="N116" s="141"/>
      <c r="O116" s="141"/>
      <c r="P116" s="141"/>
      <c r="Q116" s="141"/>
      <c r="R116" s="141"/>
      <c r="S116" s="141"/>
      <c r="T116" s="141"/>
      <c r="U116" s="141"/>
      <c r="V116" s="141"/>
      <c r="W116" s="141"/>
    </row>
    <row r="117" spans="2:23" hidden="1" x14ac:dyDescent="0.55000000000000004">
      <c r="B117" s="163"/>
      <c r="C117" s="176"/>
      <c r="D117" s="176"/>
      <c r="E117" s="176"/>
      <c r="F117" s="176"/>
      <c r="G117" s="164"/>
      <c r="H117" s="183"/>
      <c r="I117" s="183"/>
      <c r="J117" s="147"/>
      <c r="K117" s="186"/>
      <c r="L117" s="141"/>
      <c r="M117" s="141"/>
      <c r="N117" s="141"/>
      <c r="O117" s="141"/>
      <c r="P117" s="141"/>
      <c r="Q117" s="141"/>
      <c r="R117" s="141"/>
      <c r="S117" s="141"/>
      <c r="T117" s="141"/>
      <c r="U117" s="141"/>
      <c r="V117" s="141"/>
      <c r="W117" s="141"/>
    </row>
    <row r="118" spans="2:23" hidden="1" x14ac:dyDescent="0.55000000000000004">
      <c r="B118" s="163"/>
      <c r="C118" s="176"/>
      <c r="D118" s="176"/>
      <c r="E118" s="176"/>
      <c r="F118" s="176"/>
      <c r="G118" s="164"/>
      <c r="H118" s="183"/>
      <c r="I118" s="183"/>
      <c r="J118" s="147"/>
      <c r="K118" s="186"/>
      <c r="L118" s="141"/>
      <c r="M118" s="141"/>
      <c r="N118" s="141"/>
      <c r="O118" s="141"/>
      <c r="P118" s="141"/>
      <c r="Q118" s="141"/>
      <c r="R118" s="141"/>
      <c r="S118" s="141"/>
      <c r="T118" s="141"/>
      <c r="U118" s="141"/>
      <c r="V118" s="141"/>
      <c r="W118" s="141"/>
    </row>
    <row r="119" spans="2:23" hidden="1" x14ac:dyDescent="0.55000000000000004">
      <c r="B119" s="177"/>
      <c r="C119" s="178"/>
      <c r="D119" s="178"/>
      <c r="E119" s="178"/>
      <c r="F119" s="178"/>
      <c r="G119" s="179"/>
      <c r="H119" s="183"/>
      <c r="I119" s="183"/>
      <c r="J119" s="147"/>
      <c r="K119" s="187"/>
      <c r="L119" s="141"/>
      <c r="M119" s="141"/>
      <c r="N119" s="141"/>
      <c r="O119" s="141"/>
      <c r="P119" s="141"/>
      <c r="Q119" s="141"/>
      <c r="R119" s="141"/>
      <c r="S119" s="141"/>
      <c r="T119" s="141"/>
      <c r="U119" s="141"/>
      <c r="V119" s="141"/>
      <c r="W119" s="141"/>
    </row>
    <row r="120" spans="2:23" hidden="1" x14ac:dyDescent="0.55000000000000004">
      <c r="B120" s="161"/>
      <c r="C120" s="175"/>
      <c r="D120" s="175"/>
      <c r="E120" s="175"/>
      <c r="F120" s="175"/>
      <c r="G120" s="162"/>
      <c r="H120" s="183"/>
      <c r="I120" s="183"/>
      <c r="J120" s="184">
        <f t="shared" ref="J120" si="14">PRODUCT(H120,I120/100)</f>
        <v>0</v>
      </c>
      <c r="K120" s="185"/>
      <c r="L120" s="141">
        <f t="shared" ref="L120" si="15">PRODUCT(J120,K120/1000)</f>
        <v>0</v>
      </c>
      <c r="M120" s="141"/>
      <c r="N120" s="141"/>
      <c r="O120" s="141"/>
      <c r="P120" s="141"/>
      <c r="Q120" s="141"/>
      <c r="R120" s="141">
        <f t="shared" ref="R120" si="16">PRODUCT(L120,200)</f>
        <v>0</v>
      </c>
      <c r="S120" s="141"/>
      <c r="T120" s="141"/>
      <c r="U120" s="141"/>
      <c r="V120" s="141"/>
      <c r="W120" s="141"/>
    </row>
    <row r="121" spans="2:23" hidden="1" x14ac:dyDescent="0.55000000000000004">
      <c r="B121" s="163"/>
      <c r="C121" s="176"/>
      <c r="D121" s="176"/>
      <c r="E121" s="176"/>
      <c r="F121" s="176"/>
      <c r="G121" s="164"/>
      <c r="H121" s="183"/>
      <c r="I121" s="183"/>
      <c r="J121" s="147"/>
      <c r="K121" s="186"/>
      <c r="L121" s="141"/>
      <c r="M121" s="141"/>
      <c r="N121" s="141"/>
      <c r="O121" s="141"/>
      <c r="P121" s="141"/>
      <c r="Q121" s="141"/>
      <c r="R121" s="141"/>
      <c r="S121" s="141"/>
      <c r="T121" s="141"/>
      <c r="U121" s="141"/>
      <c r="V121" s="141"/>
      <c r="W121" s="141"/>
    </row>
    <row r="122" spans="2:23" hidden="1" x14ac:dyDescent="0.55000000000000004">
      <c r="B122" s="163"/>
      <c r="C122" s="176"/>
      <c r="D122" s="176"/>
      <c r="E122" s="176"/>
      <c r="F122" s="176"/>
      <c r="G122" s="164"/>
      <c r="H122" s="183"/>
      <c r="I122" s="183"/>
      <c r="J122" s="147"/>
      <c r="K122" s="186"/>
      <c r="L122" s="141"/>
      <c r="M122" s="141"/>
      <c r="N122" s="141"/>
      <c r="O122" s="141"/>
      <c r="P122" s="141"/>
      <c r="Q122" s="141"/>
      <c r="R122" s="141"/>
      <c r="S122" s="141"/>
      <c r="T122" s="141"/>
      <c r="U122" s="141"/>
      <c r="V122" s="141"/>
      <c r="W122" s="141"/>
    </row>
    <row r="123" spans="2:23" hidden="1" x14ac:dyDescent="0.55000000000000004">
      <c r="B123" s="163"/>
      <c r="C123" s="176"/>
      <c r="D123" s="176"/>
      <c r="E123" s="176"/>
      <c r="F123" s="176"/>
      <c r="G123" s="164"/>
      <c r="H123" s="183"/>
      <c r="I123" s="183"/>
      <c r="J123" s="147"/>
      <c r="K123" s="186"/>
      <c r="L123" s="141"/>
      <c r="M123" s="141"/>
      <c r="N123" s="141"/>
      <c r="O123" s="141"/>
      <c r="P123" s="141"/>
      <c r="Q123" s="141"/>
      <c r="R123" s="141"/>
      <c r="S123" s="141"/>
      <c r="T123" s="141"/>
      <c r="U123" s="141"/>
      <c r="V123" s="141"/>
      <c r="W123" s="141"/>
    </row>
    <row r="124" spans="2:23" hidden="1" x14ac:dyDescent="0.55000000000000004">
      <c r="B124" s="177"/>
      <c r="C124" s="178"/>
      <c r="D124" s="178"/>
      <c r="E124" s="178"/>
      <c r="F124" s="178"/>
      <c r="G124" s="179"/>
      <c r="H124" s="183"/>
      <c r="I124" s="183"/>
      <c r="J124" s="147"/>
      <c r="K124" s="187"/>
      <c r="L124" s="141"/>
      <c r="M124" s="141"/>
      <c r="N124" s="141"/>
      <c r="O124" s="141"/>
      <c r="P124" s="141"/>
      <c r="Q124" s="141"/>
      <c r="R124" s="141"/>
      <c r="S124" s="141"/>
      <c r="T124" s="141"/>
      <c r="U124" s="141"/>
      <c r="V124" s="141"/>
      <c r="W124" s="141"/>
    </row>
    <row r="125" spans="2:23" hidden="1" x14ac:dyDescent="0.55000000000000004">
      <c r="B125" s="161"/>
      <c r="C125" s="175"/>
      <c r="D125" s="175"/>
      <c r="E125" s="175"/>
      <c r="F125" s="175"/>
      <c r="G125" s="162"/>
      <c r="H125" s="183"/>
      <c r="I125" s="183"/>
      <c r="J125" s="147">
        <f t="shared" ref="J125" si="17">PRODUCT(H125,I125/100)</f>
        <v>0</v>
      </c>
      <c r="K125" s="185"/>
      <c r="L125" s="141">
        <f t="shared" ref="L125" si="18">PRODUCT(J125,K125/1000)</f>
        <v>0</v>
      </c>
      <c r="M125" s="141"/>
      <c r="N125" s="141"/>
      <c r="O125" s="141"/>
      <c r="P125" s="141"/>
      <c r="Q125" s="141"/>
      <c r="R125" s="141">
        <f t="shared" ref="R125" si="19">PRODUCT(L125,200)</f>
        <v>0</v>
      </c>
      <c r="S125" s="141"/>
      <c r="T125" s="141"/>
      <c r="U125" s="141"/>
      <c r="V125" s="141"/>
      <c r="W125" s="141"/>
    </row>
    <row r="126" spans="2:23" hidden="1" x14ac:dyDescent="0.55000000000000004">
      <c r="B126" s="163"/>
      <c r="C126" s="176"/>
      <c r="D126" s="176"/>
      <c r="E126" s="176"/>
      <c r="F126" s="176"/>
      <c r="G126" s="164"/>
      <c r="H126" s="183"/>
      <c r="I126" s="183"/>
      <c r="J126" s="147"/>
      <c r="K126" s="186"/>
      <c r="L126" s="141"/>
      <c r="M126" s="141"/>
      <c r="N126" s="141"/>
      <c r="O126" s="141"/>
      <c r="P126" s="141"/>
      <c r="Q126" s="141"/>
      <c r="R126" s="141"/>
      <c r="S126" s="141"/>
      <c r="T126" s="141"/>
      <c r="U126" s="141"/>
      <c r="V126" s="141"/>
      <c r="W126" s="141"/>
    </row>
    <row r="127" spans="2:23" hidden="1" x14ac:dyDescent="0.55000000000000004">
      <c r="B127" s="163"/>
      <c r="C127" s="176"/>
      <c r="D127" s="176"/>
      <c r="E127" s="176"/>
      <c r="F127" s="176"/>
      <c r="G127" s="164"/>
      <c r="H127" s="183"/>
      <c r="I127" s="183"/>
      <c r="J127" s="147"/>
      <c r="K127" s="186"/>
      <c r="L127" s="141"/>
      <c r="M127" s="141"/>
      <c r="N127" s="141"/>
      <c r="O127" s="141"/>
      <c r="P127" s="141"/>
      <c r="Q127" s="141"/>
      <c r="R127" s="141"/>
      <c r="S127" s="141"/>
      <c r="T127" s="141"/>
      <c r="U127" s="141"/>
      <c r="V127" s="141"/>
      <c r="W127" s="141"/>
    </row>
    <row r="128" spans="2:23" hidden="1" x14ac:dyDescent="0.55000000000000004">
      <c r="B128" s="163"/>
      <c r="C128" s="176"/>
      <c r="D128" s="176"/>
      <c r="E128" s="176"/>
      <c r="F128" s="176"/>
      <c r="G128" s="164"/>
      <c r="H128" s="183"/>
      <c r="I128" s="183"/>
      <c r="J128" s="147"/>
      <c r="K128" s="186"/>
      <c r="L128" s="141"/>
      <c r="M128" s="141"/>
      <c r="N128" s="141"/>
      <c r="O128" s="141"/>
      <c r="P128" s="141"/>
      <c r="Q128" s="141"/>
      <c r="R128" s="141"/>
      <c r="S128" s="141"/>
      <c r="T128" s="141"/>
      <c r="U128" s="141"/>
      <c r="V128" s="141"/>
      <c r="W128" s="141"/>
    </row>
    <row r="129" spans="2:23" hidden="1" x14ac:dyDescent="0.55000000000000004">
      <c r="B129" s="177"/>
      <c r="C129" s="178"/>
      <c r="D129" s="178"/>
      <c r="E129" s="178"/>
      <c r="F129" s="178"/>
      <c r="G129" s="179"/>
      <c r="H129" s="183"/>
      <c r="I129" s="183"/>
      <c r="J129" s="147"/>
      <c r="K129" s="187"/>
      <c r="L129" s="141"/>
      <c r="M129" s="141"/>
      <c r="N129" s="141"/>
      <c r="O129" s="141"/>
      <c r="P129" s="141"/>
      <c r="Q129" s="141"/>
      <c r="R129" s="141"/>
      <c r="S129" s="141"/>
      <c r="T129" s="141"/>
      <c r="U129" s="141"/>
      <c r="V129" s="141"/>
      <c r="W129" s="141"/>
    </row>
    <row r="130" spans="2:23" hidden="1" x14ac:dyDescent="0.55000000000000004">
      <c r="B130" s="161"/>
      <c r="C130" s="175"/>
      <c r="D130" s="175"/>
      <c r="E130" s="175"/>
      <c r="F130" s="175"/>
      <c r="G130" s="162"/>
      <c r="H130" s="183"/>
      <c r="I130" s="183"/>
      <c r="J130" s="184">
        <f t="shared" ref="J130" si="20">PRODUCT(H130,I130/100)</f>
        <v>0</v>
      </c>
      <c r="K130" s="185"/>
      <c r="L130" s="141">
        <f t="shared" ref="L130" si="21">PRODUCT(J130,K130/1000)</f>
        <v>0</v>
      </c>
      <c r="M130" s="141"/>
      <c r="N130" s="141"/>
      <c r="O130" s="141"/>
      <c r="P130" s="141"/>
      <c r="Q130" s="141"/>
      <c r="R130" s="141">
        <f t="shared" ref="R130" si="22">PRODUCT(L130,200)</f>
        <v>0</v>
      </c>
      <c r="S130" s="141"/>
      <c r="T130" s="141"/>
      <c r="U130" s="141"/>
      <c r="V130" s="141"/>
      <c r="W130" s="141"/>
    </row>
    <row r="131" spans="2:23" hidden="1" x14ac:dyDescent="0.55000000000000004">
      <c r="B131" s="163"/>
      <c r="C131" s="176"/>
      <c r="D131" s="176"/>
      <c r="E131" s="176"/>
      <c r="F131" s="176"/>
      <c r="G131" s="164"/>
      <c r="H131" s="183"/>
      <c r="I131" s="183"/>
      <c r="J131" s="147"/>
      <c r="K131" s="186"/>
      <c r="L131" s="141"/>
      <c r="M131" s="141"/>
      <c r="N131" s="141"/>
      <c r="O131" s="141"/>
      <c r="P131" s="141"/>
      <c r="Q131" s="141"/>
      <c r="R131" s="141"/>
      <c r="S131" s="141"/>
      <c r="T131" s="141"/>
      <c r="U131" s="141"/>
      <c r="V131" s="141"/>
      <c r="W131" s="141"/>
    </row>
    <row r="132" spans="2:23" hidden="1" x14ac:dyDescent="0.55000000000000004">
      <c r="B132" s="163"/>
      <c r="C132" s="176"/>
      <c r="D132" s="176"/>
      <c r="E132" s="176"/>
      <c r="F132" s="176"/>
      <c r="G132" s="164"/>
      <c r="H132" s="183"/>
      <c r="I132" s="183"/>
      <c r="J132" s="147"/>
      <c r="K132" s="186"/>
      <c r="L132" s="141"/>
      <c r="M132" s="141"/>
      <c r="N132" s="141"/>
      <c r="O132" s="141"/>
      <c r="P132" s="141"/>
      <c r="Q132" s="141"/>
      <c r="R132" s="141"/>
      <c r="S132" s="141"/>
      <c r="T132" s="141"/>
      <c r="U132" s="141"/>
      <c r="V132" s="141"/>
      <c r="W132" s="141"/>
    </row>
    <row r="133" spans="2:23" hidden="1" x14ac:dyDescent="0.55000000000000004">
      <c r="B133" s="163"/>
      <c r="C133" s="176"/>
      <c r="D133" s="176"/>
      <c r="E133" s="176"/>
      <c r="F133" s="176"/>
      <c r="G133" s="164"/>
      <c r="H133" s="183"/>
      <c r="I133" s="183"/>
      <c r="J133" s="147"/>
      <c r="K133" s="186"/>
      <c r="L133" s="141"/>
      <c r="M133" s="141"/>
      <c r="N133" s="141"/>
      <c r="O133" s="141"/>
      <c r="P133" s="141"/>
      <c r="Q133" s="141"/>
      <c r="R133" s="141"/>
      <c r="S133" s="141"/>
      <c r="T133" s="141"/>
      <c r="U133" s="141"/>
      <c r="V133" s="141"/>
      <c r="W133" s="141"/>
    </row>
    <row r="134" spans="2:23" hidden="1" x14ac:dyDescent="0.55000000000000004">
      <c r="B134" s="177"/>
      <c r="C134" s="178"/>
      <c r="D134" s="178"/>
      <c r="E134" s="178"/>
      <c r="F134" s="178"/>
      <c r="G134" s="179"/>
      <c r="H134" s="183"/>
      <c r="I134" s="183"/>
      <c r="J134" s="147"/>
      <c r="K134" s="187"/>
      <c r="L134" s="141"/>
      <c r="M134" s="141"/>
      <c r="N134" s="141"/>
      <c r="O134" s="141"/>
      <c r="P134" s="141"/>
      <c r="Q134" s="141"/>
      <c r="R134" s="141"/>
      <c r="S134" s="141"/>
      <c r="T134" s="141"/>
      <c r="U134" s="141"/>
      <c r="V134" s="141"/>
      <c r="W134" s="141"/>
    </row>
    <row r="135" spans="2:23" hidden="1" x14ac:dyDescent="0.55000000000000004">
      <c r="B135" s="161"/>
      <c r="C135" s="175"/>
      <c r="D135" s="175"/>
      <c r="E135" s="175"/>
      <c r="F135" s="175"/>
      <c r="G135" s="162"/>
      <c r="H135" s="183"/>
      <c r="I135" s="183"/>
      <c r="J135" s="147">
        <f t="shared" ref="J135" si="23">PRODUCT(H135,I135/100)</f>
        <v>0</v>
      </c>
      <c r="K135" s="185"/>
      <c r="L135" s="141">
        <f t="shared" ref="L135" si="24">PRODUCT(J135,K135/1000)</f>
        <v>0</v>
      </c>
      <c r="M135" s="141"/>
      <c r="N135" s="141"/>
      <c r="O135" s="141"/>
      <c r="P135" s="141"/>
      <c r="Q135" s="141"/>
      <c r="R135" s="141">
        <f t="shared" ref="R135" si="25">PRODUCT(L135,200)</f>
        <v>0</v>
      </c>
      <c r="S135" s="141"/>
      <c r="T135" s="141"/>
      <c r="U135" s="141"/>
      <c r="V135" s="141"/>
      <c r="W135" s="141"/>
    </row>
    <row r="136" spans="2:23" hidden="1" x14ac:dyDescent="0.55000000000000004">
      <c r="B136" s="163"/>
      <c r="C136" s="176"/>
      <c r="D136" s="176"/>
      <c r="E136" s="176"/>
      <c r="F136" s="176"/>
      <c r="G136" s="164"/>
      <c r="H136" s="183"/>
      <c r="I136" s="183"/>
      <c r="J136" s="147"/>
      <c r="K136" s="186"/>
      <c r="L136" s="141"/>
      <c r="M136" s="141"/>
      <c r="N136" s="141"/>
      <c r="O136" s="141"/>
      <c r="P136" s="141"/>
      <c r="Q136" s="141"/>
      <c r="R136" s="141"/>
      <c r="S136" s="141"/>
      <c r="T136" s="141"/>
      <c r="U136" s="141"/>
      <c r="V136" s="141"/>
      <c r="W136" s="141"/>
    </row>
    <row r="137" spans="2:23" hidden="1" x14ac:dyDescent="0.55000000000000004">
      <c r="B137" s="163"/>
      <c r="C137" s="176"/>
      <c r="D137" s="176"/>
      <c r="E137" s="176"/>
      <c r="F137" s="176"/>
      <c r="G137" s="164"/>
      <c r="H137" s="183"/>
      <c r="I137" s="183"/>
      <c r="J137" s="147"/>
      <c r="K137" s="186"/>
      <c r="L137" s="141"/>
      <c r="M137" s="141"/>
      <c r="N137" s="141"/>
      <c r="O137" s="141"/>
      <c r="P137" s="141"/>
      <c r="Q137" s="141"/>
      <c r="R137" s="141"/>
      <c r="S137" s="141"/>
      <c r="T137" s="141"/>
      <c r="U137" s="141"/>
      <c r="V137" s="141"/>
      <c r="W137" s="141"/>
    </row>
    <row r="138" spans="2:23" hidden="1" x14ac:dyDescent="0.55000000000000004">
      <c r="B138" s="163"/>
      <c r="C138" s="176"/>
      <c r="D138" s="176"/>
      <c r="E138" s="176"/>
      <c r="F138" s="176"/>
      <c r="G138" s="164"/>
      <c r="H138" s="183"/>
      <c r="I138" s="183"/>
      <c r="J138" s="147"/>
      <c r="K138" s="186"/>
      <c r="L138" s="141"/>
      <c r="M138" s="141"/>
      <c r="N138" s="141"/>
      <c r="O138" s="141"/>
      <c r="P138" s="141"/>
      <c r="Q138" s="141"/>
      <c r="R138" s="141"/>
      <c r="S138" s="141"/>
      <c r="T138" s="141"/>
      <c r="U138" s="141"/>
      <c r="V138" s="141"/>
      <c r="W138" s="141"/>
    </row>
    <row r="139" spans="2:23" hidden="1" x14ac:dyDescent="0.55000000000000004">
      <c r="B139" s="177"/>
      <c r="C139" s="178"/>
      <c r="D139" s="178"/>
      <c r="E139" s="178"/>
      <c r="F139" s="178"/>
      <c r="G139" s="179"/>
      <c r="H139" s="183"/>
      <c r="I139" s="183"/>
      <c r="J139" s="174"/>
      <c r="K139" s="187"/>
      <c r="L139" s="141"/>
      <c r="M139" s="141"/>
      <c r="N139" s="141"/>
      <c r="O139" s="141"/>
      <c r="P139" s="141"/>
      <c r="Q139" s="141"/>
      <c r="R139" s="141"/>
      <c r="S139" s="141"/>
      <c r="T139" s="141"/>
      <c r="U139" s="141"/>
      <c r="V139" s="141"/>
      <c r="W139" s="141"/>
    </row>
    <row r="140" spans="2:23" hidden="1" x14ac:dyDescent="0.55000000000000004">
      <c r="B140" s="151"/>
      <c r="C140" s="152"/>
      <c r="D140" s="152"/>
      <c r="E140" s="152"/>
      <c r="F140" s="152"/>
      <c r="G140" s="153"/>
      <c r="H140" s="73"/>
      <c r="I140" s="54">
        <f t="shared" ref="I140" si="26">SUM(I115:I139)</f>
        <v>0</v>
      </c>
      <c r="J140" s="54">
        <f>SUM(J115:J139)</f>
        <v>0</v>
      </c>
      <c r="K140" s="54">
        <f>SUM(K115:K139)</f>
        <v>0</v>
      </c>
      <c r="L140" s="148">
        <f>SUM(L115:Q139)</f>
        <v>0</v>
      </c>
      <c r="M140" s="149"/>
      <c r="N140" s="149"/>
      <c r="O140" s="149"/>
      <c r="P140" s="149"/>
      <c r="Q140" s="150"/>
      <c r="R140" s="148">
        <f>SUM(R115:W139)</f>
        <v>0</v>
      </c>
      <c r="S140" s="149"/>
      <c r="T140" s="149"/>
      <c r="U140" s="149"/>
      <c r="V140" s="149"/>
      <c r="W140" s="150"/>
    </row>
    <row r="141" spans="2:23" hidden="1" x14ac:dyDescent="0.55000000000000004">
      <c r="B141" s="55" t="s">
        <v>91</v>
      </c>
      <c r="C141" s="23" t="s">
        <v>100</v>
      </c>
      <c r="H141" s="23"/>
      <c r="I141" s="32"/>
      <c r="J141" s="32"/>
      <c r="K141" s="32"/>
      <c r="M141" s="33"/>
      <c r="N141" s="34"/>
      <c r="O141" s="23"/>
      <c r="P141" s="34"/>
      <c r="Q141" s="23"/>
      <c r="R141" s="34"/>
      <c r="S141" s="23"/>
      <c r="T141" s="34"/>
      <c r="U141" s="34"/>
      <c r="V141" s="34"/>
      <c r="W141" s="34"/>
    </row>
    <row r="142" spans="2:23" x14ac:dyDescent="0.55000000000000004">
      <c r="B142" s="27"/>
      <c r="C142" s="27"/>
      <c r="D142" s="27"/>
      <c r="E142" s="27"/>
      <c r="F142" s="27"/>
      <c r="G142" s="27"/>
      <c r="H142" s="74"/>
      <c r="I142" s="74"/>
      <c r="J142" s="74"/>
      <c r="M142" s="34"/>
      <c r="O142" s="34"/>
      <c r="Q142" s="34"/>
      <c r="R142" s="51"/>
      <c r="S142" s="34"/>
      <c r="T142" s="34"/>
      <c r="U142" s="34"/>
      <c r="V142" s="34"/>
    </row>
    <row r="143" spans="2:23" x14ac:dyDescent="0.55000000000000004">
      <c r="B143" s="23" t="s">
        <v>101</v>
      </c>
      <c r="H143" s="32"/>
      <c r="I143" s="32"/>
      <c r="J143" s="32"/>
      <c r="M143" s="34"/>
      <c r="O143" s="34"/>
      <c r="Q143" s="34"/>
      <c r="S143" s="34"/>
      <c r="T143" s="34"/>
      <c r="U143" s="34"/>
      <c r="V143" s="34"/>
    </row>
    <row r="144" spans="2:23" x14ac:dyDescent="0.55000000000000004">
      <c r="B144" s="23" t="s">
        <v>1</v>
      </c>
      <c r="H144" s="32"/>
      <c r="I144" s="32"/>
      <c r="J144" s="32"/>
      <c r="M144" s="34"/>
      <c r="O144" s="34"/>
      <c r="Q144" s="34"/>
      <c r="S144" s="34"/>
      <c r="T144" s="34"/>
      <c r="U144" s="34"/>
      <c r="V144" s="34"/>
    </row>
    <row r="145" spans="2:23" x14ac:dyDescent="0.55000000000000004">
      <c r="H145" s="32"/>
      <c r="I145" s="32"/>
      <c r="J145" s="32"/>
      <c r="M145" s="34"/>
      <c r="O145" s="34"/>
      <c r="Q145" s="34"/>
      <c r="S145" s="194" t="s">
        <v>178</v>
      </c>
      <c r="T145" s="194"/>
      <c r="U145" s="34"/>
      <c r="V145" s="34"/>
      <c r="W145" s="28" t="s">
        <v>3</v>
      </c>
    </row>
    <row r="146" spans="2:23" x14ac:dyDescent="0.55000000000000004">
      <c r="B146" s="154" t="s">
        <v>44</v>
      </c>
      <c r="C146" s="155"/>
      <c r="D146" s="155"/>
      <c r="E146" s="155"/>
      <c r="F146" s="155"/>
      <c r="G146" s="156"/>
      <c r="H146" s="143" t="s">
        <v>46</v>
      </c>
      <c r="I146" s="143" t="s">
        <v>47</v>
      </c>
      <c r="J146" s="143"/>
      <c r="K146" s="141" t="s">
        <v>48</v>
      </c>
      <c r="L146" s="141"/>
      <c r="M146" s="141"/>
      <c r="N146" s="141"/>
      <c r="O146" s="141"/>
      <c r="P146" s="141"/>
      <c r="Q146" s="141"/>
      <c r="R146" s="141"/>
      <c r="S146" s="141"/>
      <c r="T146" s="141"/>
      <c r="U146" s="141"/>
      <c r="V146" s="141"/>
      <c r="W146" s="141"/>
    </row>
    <row r="147" spans="2:23" x14ac:dyDescent="0.55000000000000004">
      <c r="B147" s="157"/>
      <c r="C147" s="158"/>
      <c r="D147" s="158"/>
      <c r="E147" s="158"/>
      <c r="F147" s="158"/>
      <c r="G147" s="159"/>
      <c r="H147" s="143"/>
      <c r="I147" s="39" t="s">
        <v>49</v>
      </c>
      <c r="J147" s="39" t="s">
        <v>50</v>
      </c>
      <c r="K147" s="141"/>
      <c r="L147" s="141"/>
      <c r="M147" s="141"/>
      <c r="N147" s="141"/>
      <c r="O147" s="141"/>
      <c r="P147" s="141"/>
      <c r="Q147" s="141"/>
      <c r="R147" s="141"/>
      <c r="S147" s="141"/>
      <c r="T147" s="141"/>
      <c r="U147" s="141"/>
      <c r="V147" s="141"/>
      <c r="W147" s="141"/>
    </row>
    <row r="148" spans="2:23" x14ac:dyDescent="0.55000000000000004">
      <c r="B148" s="165"/>
      <c r="C148" s="166"/>
      <c r="D148" s="166"/>
      <c r="E148" s="166"/>
      <c r="F148" s="166"/>
      <c r="G148" s="167"/>
      <c r="H148" s="147">
        <f>SUM(S148:S152)</f>
        <v>0</v>
      </c>
      <c r="I148" s="147">
        <f>ROUNDDOWN(MINA((SUM(S148:S152)-SUM(V148:V152))/2,10000000),0)</f>
        <v>0</v>
      </c>
      <c r="J148" s="147">
        <f>H148-I148</f>
        <v>0</v>
      </c>
      <c r="K148" s="42"/>
      <c r="L148" s="43"/>
      <c r="M148" s="44"/>
      <c r="N148" s="45" t="s">
        <v>51</v>
      </c>
      <c r="O148" s="44"/>
      <c r="P148" s="45" t="s">
        <v>52</v>
      </c>
      <c r="Q148" s="46"/>
      <c r="R148" s="47" t="s">
        <v>53</v>
      </c>
      <c r="S148" s="46">
        <f>PRODUCT(M148,O148,Q148)</f>
        <v>0</v>
      </c>
      <c r="T148" s="46" t="s">
        <v>54</v>
      </c>
      <c r="U148" s="46" t="s">
        <v>55</v>
      </c>
      <c r="V148" s="44"/>
      <c r="W148" s="48" t="s">
        <v>56</v>
      </c>
    </row>
    <row r="149" spans="2:23" x14ac:dyDescent="0.55000000000000004">
      <c r="B149" s="168"/>
      <c r="C149" s="169"/>
      <c r="D149" s="169"/>
      <c r="E149" s="169"/>
      <c r="F149" s="169"/>
      <c r="G149" s="170"/>
      <c r="H149" s="147"/>
      <c r="I149" s="147"/>
      <c r="J149" s="147"/>
      <c r="K149" s="49"/>
      <c r="M149" s="50"/>
      <c r="N149" s="23" t="s">
        <v>51</v>
      </c>
      <c r="O149" s="50"/>
      <c r="P149" s="23" t="s">
        <v>52</v>
      </c>
      <c r="Q149" s="34"/>
      <c r="R149" s="51" t="s">
        <v>53</v>
      </c>
      <c r="S149" s="34">
        <f t="shared" ref="S149:S152" si="27">PRODUCT(M149,O149,Q149)</f>
        <v>0</v>
      </c>
      <c r="T149" s="34" t="s">
        <v>54</v>
      </c>
      <c r="U149" s="34" t="s">
        <v>55</v>
      </c>
      <c r="V149" s="50"/>
      <c r="W149" s="52" t="s">
        <v>56</v>
      </c>
    </row>
    <row r="150" spans="2:23" x14ac:dyDescent="0.55000000000000004">
      <c r="B150" s="168"/>
      <c r="C150" s="169"/>
      <c r="D150" s="169"/>
      <c r="E150" s="169"/>
      <c r="F150" s="169"/>
      <c r="G150" s="170"/>
      <c r="H150" s="147"/>
      <c r="I150" s="147"/>
      <c r="J150" s="147"/>
      <c r="K150" s="49"/>
      <c r="M150" s="50"/>
      <c r="N150" s="23" t="s">
        <v>51</v>
      </c>
      <c r="O150" s="50"/>
      <c r="P150" s="23" t="s">
        <v>52</v>
      </c>
      <c r="Q150" s="34"/>
      <c r="R150" s="51" t="s">
        <v>53</v>
      </c>
      <c r="S150" s="34">
        <f t="shared" si="27"/>
        <v>0</v>
      </c>
      <c r="T150" s="34" t="s">
        <v>54</v>
      </c>
      <c r="U150" s="34" t="s">
        <v>55</v>
      </c>
      <c r="V150" s="50"/>
      <c r="W150" s="52" t="s">
        <v>56</v>
      </c>
    </row>
    <row r="151" spans="2:23" x14ac:dyDescent="0.55000000000000004">
      <c r="B151" s="168"/>
      <c r="C151" s="169"/>
      <c r="D151" s="169"/>
      <c r="E151" s="169"/>
      <c r="F151" s="169"/>
      <c r="G151" s="170"/>
      <c r="H151" s="147"/>
      <c r="I151" s="147"/>
      <c r="J151" s="147"/>
      <c r="K151" s="49"/>
      <c r="M151" s="50"/>
      <c r="N151" s="23" t="s">
        <v>51</v>
      </c>
      <c r="O151" s="50"/>
      <c r="P151" s="23" t="s">
        <v>52</v>
      </c>
      <c r="Q151" s="34"/>
      <c r="R151" s="51" t="s">
        <v>53</v>
      </c>
      <c r="S151" s="34">
        <f t="shared" si="27"/>
        <v>0</v>
      </c>
      <c r="T151" s="34" t="s">
        <v>54</v>
      </c>
      <c r="U151" s="34" t="s">
        <v>55</v>
      </c>
      <c r="V151" s="50"/>
      <c r="W151" s="52" t="s">
        <v>56</v>
      </c>
    </row>
    <row r="152" spans="2:23" x14ac:dyDescent="0.55000000000000004">
      <c r="B152" s="171"/>
      <c r="C152" s="172"/>
      <c r="D152" s="172"/>
      <c r="E152" s="172"/>
      <c r="F152" s="172"/>
      <c r="G152" s="173"/>
      <c r="H152" s="147"/>
      <c r="I152" s="147"/>
      <c r="J152" s="147"/>
      <c r="K152" s="49"/>
      <c r="M152" s="50"/>
      <c r="N152" s="23" t="s">
        <v>51</v>
      </c>
      <c r="O152" s="50"/>
      <c r="P152" s="23" t="s">
        <v>52</v>
      </c>
      <c r="Q152" s="34"/>
      <c r="R152" s="51" t="s">
        <v>53</v>
      </c>
      <c r="S152" s="34">
        <f t="shared" si="27"/>
        <v>0</v>
      </c>
      <c r="T152" s="34" t="s">
        <v>54</v>
      </c>
      <c r="U152" s="34" t="s">
        <v>55</v>
      </c>
      <c r="V152" s="50"/>
      <c r="W152" s="52" t="s">
        <v>56</v>
      </c>
    </row>
    <row r="153" spans="2:23" x14ac:dyDescent="0.55000000000000004">
      <c r="B153" s="148" t="s">
        <v>60</v>
      </c>
      <c r="C153" s="149"/>
      <c r="D153" s="149"/>
      <c r="E153" s="149"/>
      <c r="F153" s="149"/>
      <c r="G153" s="150"/>
      <c r="H153" s="54">
        <f>SUM(H148:H152)</f>
        <v>0</v>
      </c>
      <c r="I153" s="54">
        <f>SUM(I148:I152)</f>
        <v>0</v>
      </c>
      <c r="J153" s="54">
        <f>SUM(J148:J152)</f>
        <v>0</v>
      </c>
      <c r="K153" s="151"/>
      <c r="L153" s="152"/>
      <c r="M153" s="152"/>
      <c r="N153" s="152"/>
      <c r="O153" s="152"/>
      <c r="P153" s="152"/>
      <c r="Q153" s="152"/>
      <c r="R153" s="152"/>
      <c r="S153" s="152"/>
      <c r="T153" s="152"/>
      <c r="U153" s="152"/>
      <c r="V153" s="152"/>
      <c r="W153" s="153"/>
    </row>
    <row r="154" spans="2:23" x14ac:dyDescent="0.55000000000000004">
      <c r="B154" s="28" t="s">
        <v>61</v>
      </c>
      <c r="C154" s="23" t="s">
        <v>102</v>
      </c>
      <c r="H154" s="32"/>
      <c r="I154" s="32"/>
      <c r="J154" s="32"/>
      <c r="M154" s="34"/>
      <c r="O154" s="34"/>
      <c r="Q154" s="34"/>
      <c r="S154" s="34"/>
      <c r="T154" s="34"/>
      <c r="U154" s="34"/>
      <c r="V154" s="34"/>
    </row>
    <row r="155" spans="2:23" x14ac:dyDescent="0.55000000000000004">
      <c r="B155" s="55" t="s">
        <v>63</v>
      </c>
      <c r="C155" s="23" t="s">
        <v>4</v>
      </c>
      <c r="H155" s="32"/>
      <c r="I155" s="32"/>
      <c r="J155" s="32"/>
      <c r="M155" s="34"/>
      <c r="O155" s="34"/>
      <c r="Q155" s="34"/>
      <c r="S155" s="34"/>
      <c r="T155" s="34"/>
      <c r="U155" s="34"/>
      <c r="V155" s="34"/>
    </row>
    <row r="156" spans="2:23" x14ac:dyDescent="0.55000000000000004">
      <c r="H156" s="32"/>
      <c r="I156" s="32"/>
      <c r="J156" s="32"/>
      <c r="M156" s="34"/>
      <c r="O156" s="34"/>
      <c r="Q156" s="34"/>
      <c r="S156" s="34"/>
      <c r="T156" s="34"/>
      <c r="U156" s="34"/>
      <c r="V156" s="34"/>
    </row>
    <row r="157" spans="2:23" hidden="1" x14ac:dyDescent="0.55000000000000004">
      <c r="B157" s="23" t="s">
        <v>103</v>
      </c>
      <c r="H157" s="32"/>
      <c r="I157" s="32"/>
      <c r="J157" s="32"/>
      <c r="M157" s="34"/>
      <c r="O157" s="34"/>
      <c r="Q157" s="34"/>
      <c r="S157" s="34"/>
      <c r="T157" s="34"/>
      <c r="U157" s="34"/>
      <c r="V157" s="34"/>
    </row>
    <row r="158" spans="2:23" hidden="1" x14ac:dyDescent="0.55000000000000004">
      <c r="H158" s="32"/>
      <c r="I158" s="32"/>
      <c r="J158" s="32"/>
      <c r="M158" s="34"/>
      <c r="O158" s="34"/>
      <c r="Q158" s="34"/>
      <c r="S158" s="194" t="s">
        <v>178</v>
      </c>
      <c r="T158" s="194"/>
      <c r="U158" s="34"/>
      <c r="V158" s="34"/>
      <c r="W158" s="28" t="s">
        <v>3</v>
      </c>
    </row>
    <row r="159" spans="2:23" hidden="1" x14ac:dyDescent="0.55000000000000004">
      <c r="B159" s="154" t="s">
        <v>44</v>
      </c>
      <c r="C159" s="155"/>
      <c r="D159" s="155"/>
      <c r="E159" s="155"/>
      <c r="F159" s="155"/>
      <c r="G159" s="156"/>
      <c r="H159" s="143" t="s">
        <v>46</v>
      </c>
      <c r="I159" s="143" t="s">
        <v>47</v>
      </c>
      <c r="J159" s="143"/>
      <c r="K159" s="141" t="s">
        <v>48</v>
      </c>
      <c r="L159" s="141"/>
      <c r="M159" s="141"/>
      <c r="N159" s="141"/>
      <c r="O159" s="141"/>
      <c r="P159" s="141"/>
      <c r="Q159" s="141"/>
      <c r="R159" s="141"/>
      <c r="S159" s="141"/>
      <c r="T159" s="141"/>
      <c r="U159" s="141"/>
      <c r="V159" s="141"/>
      <c r="W159" s="141"/>
    </row>
    <row r="160" spans="2:23" hidden="1" x14ac:dyDescent="0.55000000000000004">
      <c r="B160" s="157"/>
      <c r="C160" s="158"/>
      <c r="D160" s="158"/>
      <c r="E160" s="158"/>
      <c r="F160" s="158"/>
      <c r="G160" s="159"/>
      <c r="H160" s="143"/>
      <c r="I160" s="39" t="s">
        <v>49</v>
      </c>
      <c r="J160" s="39" t="s">
        <v>50</v>
      </c>
      <c r="K160" s="141"/>
      <c r="L160" s="141"/>
      <c r="M160" s="141"/>
      <c r="N160" s="141"/>
      <c r="O160" s="141"/>
      <c r="P160" s="141"/>
      <c r="Q160" s="141"/>
      <c r="R160" s="141"/>
      <c r="S160" s="141"/>
      <c r="T160" s="141"/>
      <c r="U160" s="141"/>
      <c r="V160" s="141"/>
      <c r="W160" s="141"/>
    </row>
    <row r="161" spans="2:23" hidden="1" x14ac:dyDescent="0.55000000000000004">
      <c r="B161" s="165"/>
      <c r="C161" s="166"/>
      <c r="D161" s="166"/>
      <c r="E161" s="166"/>
      <c r="F161" s="166"/>
      <c r="G161" s="167"/>
      <c r="H161" s="147">
        <f>SUM(S161:S165)</f>
        <v>0</v>
      </c>
      <c r="I161" s="147">
        <f>ROUNDDOWN((SUM(S161:S165)-SUM(V161:V165))/2,0)</f>
        <v>0</v>
      </c>
      <c r="J161" s="147">
        <f>H161-I161</f>
        <v>0</v>
      </c>
      <c r="K161" s="42"/>
      <c r="L161" s="43"/>
      <c r="M161" s="44"/>
      <c r="N161" s="45" t="s">
        <v>51</v>
      </c>
      <c r="O161" s="44"/>
      <c r="P161" s="45" t="s">
        <v>52</v>
      </c>
      <c r="Q161" s="46"/>
      <c r="R161" s="47" t="s">
        <v>53</v>
      </c>
      <c r="S161" s="46">
        <f>PRODUCT(M161,O161,Q161)</f>
        <v>0</v>
      </c>
      <c r="T161" s="46" t="s">
        <v>54</v>
      </c>
      <c r="U161" s="46" t="s">
        <v>55</v>
      </c>
      <c r="V161" s="44"/>
      <c r="W161" s="48" t="s">
        <v>56</v>
      </c>
    </row>
    <row r="162" spans="2:23" hidden="1" x14ac:dyDescent="0.55000000000000004">
      <c r="B162" s="168"/>
      <c r="C162" s="169"/>
      <c r="D162" s="169"/>
      <c r="E162" s="169"/>
      <c r="F162" s="169"/>
      <c r="G162" s="170"/>
      <c r="H162" s="147"/>
      <c r="I162" s="147"/>
      <c r="J162" s="147"/>
      <c r="K162" s="49"/>
      <c r="M162" s="50"/>
      <c r="N162" s="23" t="s">
        <v>51</v>
      </c>
      <c r="O162" s="50"/>
      <c r="P162" s="23" t="s">
        <v>52</v>
      </c>
      <c r="Q162" s="34"/>
      <c r="R162" s="51" t="s">
        <v>53</v>
      </c>
      <c r="S162" s="34">
        <f t="shared" ref="S162:S165" si="28">PRODUCT(M162,O162,Q162)</f>
        <v>0</v>
      </c>
      <c r="T162" s="34" t="s">
        <v>54</v>
      </c>
      <c r="U162" s="34" t="s">
        <v>55</v>
      </c>
      <c r="V162" s="50"/>
      <c r="W162" s="52" t="s">
        <v>56</v>
      </c>
    </row>
    <row r="163" spans="2:23" hidden="1" x14ac:dyDescent="0.55000000000000004">
      <c r="B163" s="168"/>
      <c r="C163" s="169"/>
      <c r="D163" s="169"/>
      <c r="E163" s="169"/>
      <c r="F163" s="169"/>
      <c r="G163" s="170"/>
      <c r="H163" s="147"/>
      <c r="I163" s="147"/>
      <c r="J163" s="147"/>
      <c r="K163" s="49"/>
      <c r="M163" s="50"/>
      <c r="N163" s="23" t="s">
        <v>51</v>
      </c>
      <c r="O163" s="50"/>
      <c r="P163" s="23" t="s">
        <v>52</v>
      </c>
      <c r="Q163" s="34"/>
      <c r="R163" s="51" t="s">
        <v>53</v>
      </c>
      <c r="S163" s="34">
        <f t="shared" si="28"/>
        <v>0</v>
      </c>
      <c r="T163" s="34" t="s">
        <v>54</v>
      </c>
      <c r="U163" s="34" t="s">
        <v>55</v>
      </c>
      <c r="V163" s="50"/>
      <c r="W163" s="52" t="s">
        <v>56</v>
      </c>
    </row>
    <row r="164" spans="2:23" hidden="1" x14ac:dyDescent="0.55000000000000004">
      <c r="B164" s="168"/>
      <c r="C164" s="169"/>
      <c r="D164" s="169"/>
      <c r="E164" s="169"/>
      <c r="F164" s="169"/>
      <c r="G164" s="170"/>
      <c r="H164" s="147"/>
      <c r="I164" s="147"/>
      <c r="J164" s="147"/>
      <c r="K164" s="49"/>
      <c r="M164" s="50"/>
      <c r="N164" s="23" t="s">
        <v>51</v>
      </c>
      <c r="O164" s="50"/>
      <c r="P164" s="23" t="s">
        <v>52</v>
      </c>
      <c r="Q164" s="34"/>
      <c r="R164" s="51" t="s">
        <v>53</v>
      </c>
      <c r="S164" s="34">
        <f t="shared" si="28"/>
        <v>0</v>
      </c>
      <c r="T164" s="34" t="s">
        <v>54</v>
      </c>
      <c r="U164" s="34" t="s">
        <v>55</v>
      </c>
      <c r="V164" s="50"/>
      <c r="W164" s="52" t="s">
        <v>56</v>
      </c>
    </row>
    <row r="165" spans="2:23" hidden="1" x14ac:dyDescent="0.55000000000000004">
      <c r="B165" s="171"/>
      <c r="C165" s="172"/>
      <c r="D165" s="172"/>
      <c r="E165" s="172"/>
      <c r="F165" s="172"/>
      <c r="G165" s="173"/>
      <c r="H165" s="147"/>
      <c r="I165" s="147"/>
      <c r="J165" s="147"/>
      <c r="K165" s="49"/>
      <c r="M165" s="50"/>
      <c r="N165" s="23" t="s">
        <v>51</v>
      </c>
      <c r="O165" s="50"/>
      <c r="P165" s="23" t="s">
        <v>52</v>
      </c>
      <c r="Q165" s="34"/>
      <c r="R165" s="51" t="s">
        <v>53</v>
      </c>
      <c r="S165" s="34">
        <f t="shared" si="28"/>
        <v>0</v>
      </c>
      <c r="T165" s="34" t="s">
        <v>54</v>
      </c>
      <c r="U165" s="34" t="s">
        <v>55</v>
      </c>
      <c r="V165" s="50"/>
      <c r="W165" s="52" t="s">
        <v>56</v>
      </c>
    </row>
    <row r="166" spans="2:23" hidden="1" x14ac:dyDescent="0.55000000000000004">
      <c r="B166" s="148" t="s">
        <v>60</v>
      </c>
      <c r="C166" s="149"/>
      <c r="D166" s="149"/>
      <c r="E166" s="149"/>
      <c r="F166" s="149"/>
      <c r="G166" s="150"/>
      <c r="H166" s="54">
        <f>SUM(H161:H165)</f>
        <v>0</v>
      </c>
      <c r="I166" s="54">
        <f>SUM(I161:I165)</f>
        <v>0</v>
      </c>
      <c r="J166" s="54">
        <f>SUM(J161:J165)</f>
        <v>0</v>
      </c>
      <c r="K166" s="151"/>
      <c r="L166" s="152"/>
      <c r="M166" s="152"/>
      <c r="N166" s="152"/>
      <c r="O166" s="152"/>
      <c r="P166" s="152"/>
      <c r="Q166" s="152"/>
      <c r="R166" s="152"/>
      <c r="S166" s="152"/>
      <c r="T166" s="152"/>
      <c r="U166" s="152"/>
      <c r="V166" s="152"/>
      <c r="W166" s="153"/>
    </row>
    <row r="167" spans="2:23" hidden="1" x14ac:dyDescent="0.55000000000000004">
      <c r="B167" s="28" t="s">
        <v>61</v>
      </c>
      <c r="C167" s="23" t="s">
        <v>104</v>
      </c>
      <c r="H167" s="32"/>
      <c r="I167" s="32"/>
      <c r="J167" s="32"/>
      <c r="M167" s="34"/>
      <c r="O167" s="34"/>
      <c r="Q167" s="34"/>
      <c r="S167" s="34"/>
      <c r="T167" s="34"/>
      <c r="U167" s="34"/>
      <c r="V167" s="34"/>
    </row>
    <row r="168" spans="2:23" hidden="1" x14ac:dyDescent="0.55000000000000004">
      <c r="B168" s="55" t="s">
        <v>63</v>
      </c>
      <c r="C168" s="23" t="s">
        <v>4</v>
      </c>
      <c r="H168" s="32"/>
      <c r="I168" s="32"/>
      <c r="J168" s="32"/>
      <c r="M168" s="34"/>
      <c r="O168" s="34"/>
      <c r="Q168" s="34"/>
      <c r="S168" s="34"/>
      <c r="T168" s="34"/>
      <c r="U168" s="34"/>
      <c r="V168" s="34"/>
    </row>
    <row r="169" spans="2:23" hidden="1" x14ac:dyDescent="0.55000000000000004">
      <c r="H169" s="32"/>
      <c r="I169" s="32"/>
      <c r="J169" s="32"/>
      <c r="M169" s="34"/>
      <c r="O169" s="34"/>
      <c r="Q169" s="34"/>
      <c r="S169" s="34"/>
      <c r="T169" s="34"/>
      <c r="U169" s="34"/>
      <c r="V169" s="34"/>
    </row>
    <row r="170" spans="2:23" hidden="1" x14ac:dyDescent="0.55000000000000004">
      <c r="H170" s="32"/>
      <c r="I170" s="32"/>
      <c r="J170" s="32"/>
      <c r="M170" s="34"/>
      <c r="O170" s="34"/>
      <c r="Q170" s="34"/>
      <c r="S170" s="34"/>
      <c r="T170" s="34"/>
      <c r="U170" s="34"/>
      <c r="V170" s="34"/>
    </row>
    <row r="171" spans="2:23" ht="14" hidden="1" x14ac:dyDescent="0.55000000000000004">
      <c r="B171" s="75" t="s">
        <v>105</v>
      </c>
      <c r="H171" s="32"/>
      <c r="I171" s="32"/>
      <c r="J171" s="32"/>
      <c r="M171" s="34"/>
      <c r="O171" s="34"/>
      <c r="Q171" s="34"/>
      <c r="S171" s="34"/>
      <c r="T171" s="34"/>
      <c r="U171" s="34"/>
      <c r="V171" s="34"/>
    </row>
    <row r="172" spans="2:23" hidden="1" x14ac:dyDescent="0.55000000000000004">
      <c r="H172" s="32"/>
      <c r="I172" s="32"/>
      <c r="J172" s="32"/>
      <c r="M172" s="34"/>
      <c r="O172" s="34"/>
      <c r="Q172" s="34"/>
      <c r="S172" s="194" t="s">
        <v>178</v>
      </c>
      <c r="T172" s="194"/>
      <c r="U172" s="34"/>
      <c r="V172" s="34"/>
      <c r="W172" s="28" t="s">
        <v>3</v>
      </c>
    </row>
    <row r="173" spans="2:23" hidden="1" x14ac:dyDescent="0.55000000000000004">
      <c r="B173" s="154" t="s">
        <v>44</v>
      </c>
      <c r="C173" s="155"/>
      <c r="D173" s="155"/>
      <c r="E173" s="155"/>
      <c r="F173" s="155"/>
      <c r="G173" s="156"/>
      <c r="H173" s="143" t="s">
        <v>46</v>
      </c>
      <c r="I173" s="143" t="s">
        <v>47</v>
      </c>
      <c r="J173" s="143"/>
      <c r="K173" s="141" t="s">
        <v>48</v>
      </c>
      <c r="L173" s="141"/>
      <c r="M173" s="141"/>
      <c r="N173" s="141"/>
      <c r="O173" s="141"/>
      <c r="P173" s="141"/>
      <c r="Q173" s="141"/>
      <c r="R173" s="141"/>
      <c r="S173" s="141"/>
      <c r="T173" s="141"/>
      <c r="U173" s="141"/>
      <c r="V173" s="141"/>
      <c r="W173" s="141"/>
    </row>
    <row r="174" spans="2:23" hidden="1" x14ac:dyDescent="0.55000000000000004">
      <c r="B174" s="157"/>
      <c r="C174" s="158"/>
      <c r="D174" s="158"/>
      <c r="E174" s="158"/>
      <c r="F174" s="158"/>
      <c r="G174" s="159"/>
      <c r="H174" s="143"/>
      <c r="I174" s="39" t="s">
        <v>49</v>
      </c>
      <c r="J174" s="39" t="s">
        <v>50</v>
      </c>
      <c r="K174" s="141"/>
      <c r="L174" s="141"/>
      <c r="M174" s="141"/>
      <c r="N174" s="141"/>
      <c r="O174" s="141"/>
      <c r="P174" s="141"/>
      <c r="Q174" s="141"/>
      <c r="R174" s="141"/>
      <c r="S174" s="141"/>
      <c r="T174" s="141"/>
      <c r="U174" s="141"/>
      <c r="V174" s="141"/>
      <c r="W174" s="141"/>
    </row>
    <row r="175" spans="2:23" hidden="1" x14ac:dyDescent="0.55000000000000004">
      <c r="B175" s="165"/>
      <c r="C175" s="166"/>
      <c r="D175" s="166"/>
      <c r="E175" s="166"/>
      <c r="F175" s="166"/>
      <c r="G175" s="167"/>
      <c r="H175" s="147">
        <f>SUM(S175:S179)</f>
        <v>0</v>
      </c>
      <c r="I175" s="147">
        <f>SUM(S175:S179)-SUM(V175:V179)</f>
        <v>0</v>
      </c>
      <c r="J175" s="147">
        <f>H175-I175</f>
        <v>0</v>
      </c>
      <c r="K175" s="56" t="s">
        <v>106</v>
      </c>
      <c r="L175" s="43"/>
      <c r="M175" s="44"/>
      <c r="N175" s="45" t="s">
        <v>51</v>
      </c>
      <c r="O175" s="44"/>
      <c r="P175" s="45" t="s">
        <v>107</v>
      </c>
      <c r="Q175" s="44"/>
      <c r="R175" s="47" t="s">
        <v>108</v>
      </c>
      <c r="S175" s="46">
        <f>PRODUCT(M175,O175,Q175)</f>
        <v>0</v>
      </c>
      <c r="T175" s="46" t="s">
        <v>54</v>
      </c>
      <c r="U175" s="46" t="s">
        <v>55</v>
      </c>
      <c r="V175" s="44"/>
      <c r="W175" s="48" t="s">
        <v>56</v>
      </c>
    </row>
    <row r="176" spans="2:23" hidden="1" x14ac:dyDescent="0.55000000000000004">
      <c r="B176" s="168"/>
      <c r="C176" s="169"/>
      <c r="D176" s="169"/>
      <c r="E176" s="169"/>
      <c r="F176" s="169"/>
      <c r="G176" s="170"/>
      <c r="H176" s="147"/>
      <c r="I176" s="147"/>
      <c r="J176" s="147"/>
      <c r="K176" s="53" t="s">
        <v>109</v>
      </c>
      <c r="M176" s="50"/>
      <c r="N176" s="23" t="s">
        <v>51</v>
      </c>
      <c r="O176" s="50"/>
      <c r="P176" s="23" t="s">
        <v>52</v>
      </c>
      <c r="Q176" s="34"/>
      <c r="R176" s="51" t="s">
        <v>53</v>
      </c>
      <c r="S176" s="34">
        <f t="shared" ref="S176:S179" si="29">PRODUCT(M176,O176,Q176)</f>
        <v>0</v>
      </c>
      <c r="T176" s="34" t="s">
        <v>54</v>
      </c>
      <c r="U176" s="34" t="s">
        <v>55</v>
      </c>
      <c r="V176" s="50"/>
      <c r="W176" s="52" t="s">
        <v>56</v>
      </c>
    </row>
    <row r="177" spans="2:23" hidden="1" x14ac:dyDescent="0.55000000000000004">
      <c r="B177" s="168"/>
      <c r="C177" s="169"/>
      <c r="D177" s="169"/>
      <c r="E177" s="169"/>
      <c r="F177" s="169"/>
      <c r="G177" s="170"/>
      <c r="H177" s="147"/>
      <c r="I177" s="147"/>
      <c r="J177" s="147"/>
      <c r="K177" s="53" t="s">
        <v>110</v>
      </c>
      <c r="M177" s="50"/>
      <c r="N177" s="23" t="s">
        <v>51</v>
      </c>
      <c r="O177" s="50"/>
      <c r="P177" s="23" t="s">
        <v>52</v>
      </c>
      <c r="Q177" s="34"/>
      <c r="R177" s="51" t="s">
        <v>53</v>
      </c>
      <c r="S177" s="34">
        <f t="shared" si="29"/>
        <v>0</v>
      </c>
      <c r="T177" s="34" t="s">
        <v>54</v>
      </c>
      <c r="U177" s="34" t="s">
        <v>55</v>
      </c>
      <c r="V177" s="50"/>
      <c r="W177" s="52" t="s">
        <v>56</v>
      </c>
    </row>
    <row r="178" spans="2:23" hidden="1" x14ac:dyDescent="0.55000000000000004">
      <c r="B178" s="168"/>
      <c r="C178" s="169"/>
      <c r="D178" s="169"/>
      <c r="E178" s="169"/>
      <c r="F178" s="169"/>
      <c r="G178" s="170"/>
      <c r="H178" s="147"/>
      <c r="I178" s="147"/>
      <c r="J178" s="147"/>
      <c r="K178" s="49"/>
      <c r="M178" s="50"/>
      <c r="N178" s="23" t="s">
        <v>51</v>
      </c>
      <c r="O178" s="50"/>
      <c r="P178" s="23" t="s">
        <v>52</v>
      </c>
      <c r="Q178" s="34"/>
      <c r="R178" s="51" t="s">
        <v>53</v>
      </c>
      <c r="S178" s="34">
        <f t="shared" si="29"/>
        <v>0</v>
      </c>
      <c r="T178" s="34" t="s">
        <v>54</v>
      </c>
      <c r="U178" s="34" t="s">
        <v>55</v>
      </c>
      <c r="V178" s="50"/>
      <c r="W178" s="52" t="s">
        <v>56</v>
      </c>
    </row>
    <row r="179" spans="2:23" hidden="1" x14ac:dyDescent="0.55000000000000004">
      <c r="B179" s="171"/>
      <c r="C179" s="172"/>
      <c r="D179" s="172"/>
      <c r="E179" s="172"/>
      <c r="F179" s="172"/>
      <c r="G179" s="173"/>
      <c r="H179" s="147"/>
      <c r="I179" s="147"/>
      <c r="J179" s="147"/>
      <c r="K179" s="49"/>
      <c r="M179" s="50"/>
      <c r="N179" s="23" t="s">
        <v>51</v>
      </c>
      <c r="O179" s="50"/>
      <c r="P179" s="23" t="s">
        <v>52</v>
      </c>
      <c r="Q179" s="34"/>
      <c r="R179" s="51" t="s">
        <v>53</v>
      </c>
      <c r="S179" s="34">
        <f t="shared" si="29"/>
        <v>0</v>
      </c>
      <c r="T179" s="34" t="s">
        <v>54</v>
      </c>
      <c r="U179" s="34" t="s">
        <v>55</v>
      </c>
      <c r="V179" s="50"/>
      <c r="W179" s="52" t="s">
        <v>56</v>
      </c>
    </row>
    <row r="180" spans="2:23" hidden="1" x14ac:dyDescent="0.55000000000000004">
      <c r="B180" s="148" t="s">
        <v>60</v>
      </c>
      <c r="C180" s="149"/>
      <c r="D180" s="149"/>
      <c r="E180" s="149"/>
      <c r="F180" s="149"/>
      <c r="G180" s="150"/>
      <c r="H180" s="54">
        <f>SUM(H175:H179)</f>
        <v>0</v>
      </c>
      <c r="I180" s="54">
        <f>SUM(I175:I179)</f>
        <v>0</v>
      </c>
      <c r="J180" s="54">
        <f>SUM(J175:J179)</f>
        <v>0</v>
      </c>
      <c r="K180" s="151"/>
      <c r="L180" s="152"/>
      <c r="M180" s="152"/>
      <c r="N180" s="152"/>
      <c r="O180" s="152"/>
      <c r="P180" s="152"/>
      <c r="Q180" s="152"/>
      <c r="R180" s="152"/>
      <c r="S180" s="152"/>
      <c r="T180" s="152"/>
      <c r="U180" s="152"/>
      <c r="V180" s="152"/>
      <c r="W180" s="153"/>
    </row>
    <row r="181" spans="2:23" hidden="1" x14ac:dyDescent="0.55000000000000004">
      <c r="B181" s="28" t="s">
        <v>61</v>
      </c>
      <c r="C181" s="23" t="s">
        <v>8</v>
      </c>
      <c r="H181" s="32"/>
      <c r="I181" s="32"/>
      <c r="J181" s="32"/>
      <c r="M181" s="34"/>
      <c r="O181" s="34"/>
      <c r="Q181" s="34"/>
      <c r="S181" s="34"/>
      <c r="T181" s="34"/>
      <c r="U181" s="34"/>
      <c r="V181" s="34"/>
    </row>
    <row r="182" spans="2:23" hidden="1" x14ac:dyDescent="0.55000000000000004">
      <c r="B182" s="55" t="s">
        <v>63</v>
      </c>
      <c r="C182" s="23" t="s">
        <v>9</v>
      </c>
      <c r="H182" s="32"/>
      <c r="I182" s="32"/>
      <c r="J182" s="32"/>
      <c r="M182" s="34"/>
      <c r="O182" s="34"/>
      <c r="Q182" s="34"/>
      <c r="S182" s="34"/>
      <c r="T182" s="34"/>
      <c r="U182" s="34"/>
      <c r="V182" s="34"/>
    </row>
  </sheetData>
  <mergeCells count="168">
    <mergeCell ref="R115:W119"/>
    <mergeCell ref="B120:G124"/>
    <mergeCell ref="H120:H124"/>
    <mergeCell ref="I120:I124"/>
    <mergeCell ref="J120:J124"/>
    <mergeCell ref="K120:K124"/>
    <mergeCell ref="L120:Q124"/>
    <mergeCell ref="R120:W124"/>
    <mergeCell ref="B109:G109"/>
    <mergeCell ref="K109:W109"/>
    <mergeCell ref="B113:G114"/>
    <mergeCell ref="H113:H114"/>
    <mergeCell ref="I113:I114"/>
    <mergeCell ref="J113:J114"/>
    <mergeCell ref="K113:K114"/>
    <mergeCell ref="L113:Q114"/>
    <mergeCell ref="R113:W114"/>
    <mergeCell ref="B115:G119"/>
    <mergeCell ref="H115:H119"/>
    <mergeCell ref="I115:I119"/>
    <mergeCell ref="J115:J119"/>
    <mergeCell ref="K115:K119"/>
    <mergeCell ref="L115:Q119"/>
    <mergeCell ref="B91:G95"/>
    <mergeCell ref="H91:H95"/>
    <mergeCell ref="I91:I95"/>
    <mergeCell ref="J91:J95"/>
    <mergeCell ref="B83:G83"/>
    <mergeCell ref="B104:G108"/>
    <mergeCell ref="H104:H108"/>
    <mergeCell ref="I104:I108"/>
    <mergeCell ref="J104:J108"/>
    <mergeCell ref="K36:W37"/>
    <mergeCell ref="K53:W53"/>
    <mergeCell ref="C54:E54"/>
    <mergeCell ref="K58:W59"/>
    <mergeCell ref="K83:W83"/>
    <mergeCell ref="B89:G90"/>
    <mergeCell ref="H89:H90"/>
    <mergeCell ref="I89:J89"/>
    <mergeCell ref="K89:W90"/>
    <mergeCell ref="H76:H77"/>
    <mergeCell ref="I76:J76"/>
    <mergeCell ref="K76:W77"/>
    <mergeCell ref="B78:G82"/>
    <mergeCell ref="H78:H82"/>
    <mergeCell ref="I78:I82"/>
    <mergeCell ref="J78:J82"/>
    <mergeCell ref="B60:C64"/>
    <mergeCell ref="D60:G64"/>
    <mergeCell ref="H60:H64"/>
    <mergeCell ref="I60:I64"/>
    <mergeCell ref="J60:J64"/>
    <mergeCell ref="B65:C65"/>
    <mergeCell ref="D65:G65"/>
    <mergeCell ref="O2:W2"/>
    <mergeCell ref="K9:W10"/>
    <mergeCell ref="K16:W16"/>
    <mergeCell ref="B24:E28"/>
    <mergeCell ref="F24:G28"/>
    <mergeCell ref="H24:H28"/>
    <mergeCell ref="I24:I28"/>
    <mergeCell ref="J24:J28"/>
    <mergeCell ref="B29:E29"/>
    <mergeCell ref="F29:G29"/>
    <mergeCell ref="B22:E23"/>
    <mergeCell ref="F22:G23"/>
    <mergeCell ref="H22:H23"/>
    <mergeCell ref="I22:J22"/>
    <mergeCell ref="K22:W23"/>
    <mergeCell ref="K29:W29"/>
    <mergeCell ref="B11:E15"/>
    <mergeCell ref="F11:G15"/>
    <mergeCell ref="H11:H15"/>
    <mergeCell ref="I11:I15"/>
    <mergeCell ref="J11:J15"/>
    <mergeCell ref="B16:E16"/>
    <mergeCell ref="F16:G16"/>
    <mergeCell ref="B4:S4"/>
    <mergeCell ref="B9:E10"/>
    <mergeCell ref="F9:G10"/>
    <mergeCell ref="H9:H10"/>
    <mergeCell ref="I9:J9"/>
    <mergeCell ref="B96:G96"/>
    <mergeCell ref="K96:W96"/>
    <mergeCell ref="B102:G103"/>
    <mergeCell ref="H102:H103"/>
    <mergeCell ref="I102:J102"/>
    <mergeCell ref="K102:W103"/>
    <mergeCell ref="B36:B37"/>
    <mergeCell ref="C36:C37"/>
    <mergeCell ref="D36:D37"/>
    <mergeCell ref="E36:E37"/>
    <mergeCell ref="F36:F37"/>
    <mergeCell ref="G36:G37"/>
    <mergeCell ref="H36:H37"/>
    <mergeCell ref="I36:J36"/>
    <mergeCell ref="K65:W65"/>
    <mergeCell ref="B76:G77"/>
    <mergeCell ref="B58:C59"/>
    <mergeCell ref="D58:G59"/>
    <mergeCell ref="H58:H59"/>
    <mergeCell ref="I58:J58"/>
    <mergeCell ref="I175:I179"/>
    <mergeCell ref="J175:J179"/>
    <mergeCell ref="B146:G147"/>
    <mergeCell ref="J148:J152"/>
    <mergeCell ref="H125:H129"/>
    <mergeCell ref="I125:I129"/>
    <mergeCell ref="J125:J129"/>
    <mergeCell ref="K125:K129"/>
    <mergeCell ref="L125:Q129"/>
    <mergeCell ref="B159:G160"/>
    <mergeCell ref="H159:H160"/>
    <mergeCell ref="I159:J159"/>
    <mergeCell ref="K159:W160"/>
    <mergeCell ref="B135:G139"/>
    <mergeCell ref="H135:H139"/>
    <mergeCell ref="I135:I139"/>
    <mergeCell ref="J135:J139"/>
    <mergeCell ref="K135:K139"/>
    <mergeCell ref="L135:Q139"/>
    <mergeCell ref="R135:W139"/>
    <mergeCell ref="B140:G140"/>
    <mergeCell ref="L140:Q140"/>
    <mergeCell ref="R140:W140"/>
    <mergeCell ref="H146:H147"/>
    <mergeCell ref="I130:I134"/>
    <mergeCell ref="J130:J134"/>
    <mergeCell ref="K130:K134"/>
    <mergeCell ref="L130:Q134"/>
    <mergeCell ref="R130:W134"/>
    <mergeCell ref="B125:G129"/>
    <mergeCell ref="B161:G165"/>
    <mergeCell ref="H161:H165"/>
    <mergeCell ref="I161:I165"/>
    <mergeCell ref="J161:J165"/>
    <mergeCell ref="K146:W147"/>
    <mergeCell ref="B148:G152"/>
    <mergeCell ref="H148:H152"/>
    <mergeCell ref="I148:I152"/>
    <mergeCell ref="I146:J146"/>
    <mergeCell ref="B153:G153"/>
    <mergeCell ref="K153:W153"/>
    <mergeCell ref="B180:G180"/>
    <mergeCell ref="K180:W180"/>
    <mergeCell ref="S8:T8"/>
    <mergeCell ref="S21:T21"/>
    <mergeCell ref="R35:T35"/>
    <mergeCell ref="S57:T57"/>
    <mergeCell ref="S75:T75"/>
    <mergeCell ref="S88:T88"/>
    <mergeCell ref="S101:T101"/>
    <mergeCell ref="Q112:T112"/>
    <mergeCell ref="S145:T145"/>
    <mergeCell ref="S158:T158"/>
    <mergeCell ref="S172:T172"/>
    <mergeCell ref="B166:G166"/>
    <mergeCell ref="K166:W166"/>
    <mergeCell ref="B173:G174"/>
    <mergeCell ref="H173:H174"/>
    <mergeCell ref="I173:J173"/>
    <mergeCell ref="K173:W174"/>
    <mergeCell ref="B175:G179"/>
    <mergeCell ref="H175:H179"/>
    <mergeCell ref="R125:W129"/>
    <mergeCell ref="B130:G134"/>
    <mergeCell ref="H130:H134"/>
  </mergeCells>
  <phoneticPr fontId="2"/>
  <pageMargins left="0.70866141732283472" right="0.70866141732283472" top="0.74803149606299213" bottom="0.74803149606299213" header="0.31496062992125984" footer="0.31496062992125984"/>
  <pageSetup paperSize="9" scale="48" fitToHeight="0" orientation="portrait" blackAndWhite="1" r:id="rId1"/>
  <rowBreaks count="1" manualBreakCount="1">
    <brk id="70"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2:R62"/>
  <sheetViews>
    <sheetView view="pageBreakPreview" topLeftCell="A4" zoomScale="115" zoomScaleNormal="100" zoomScaleSheetLayoutView="115" workbookViewId="0">
      <selection activeCell="B14" sqref="B14"/>
    </sheetView>
  </sheetViews>
  <sheetFormatPr defaultColWidth="8.6640625" defaultRowHeight="13" x14ac:dyDescent="0.55000000000000004"/>
  <cols>
    <col min="1" max="1" width="8.6640625" style="23"/>
    <col min="2" max="2" width="42.4140625" style="24" customWidth="1"/>
    <col min="3" max="3" width="21.1640625" style="24" customWidth="1"/>
    <col min="4" max="7" width="13.6640625" style="23" customWidth="1"/>
    <col min="8" max="16384" width="8.6640625" style="23"/>
  </cols>
  <sheetData>
    <row r="2" spans="2:18" x14ac:dyDescent="0.55000000000000004">
      <c r="B2" s="23" t="s">
        <v>181</v>
      </c>
      <c r="C2" s="23"/>
    </row>
    <row r="4" spans="2:18" ht="13.25" customHeight="1" x14ac:dyDescent="0.55000000000000004">
      <c r="B4" s="135" t="s">
        <v>228</v>
      </c>
      <c r="C4" s="135"/>
      <c r="D4" s="135"/>
      <c r="E4" s="135"/>
      <c r="F4" s="135"/>
      <c r="G4" s="135"/>
    </row>
    <row r="6" spans="2:18" x14ac:dyDescent="0.55000000000000004">
      <c r="G6" s="25" t="s">
        <v>11</v>
      </c>
    </row>
    <row r="7" spans="2:18" x14ac:dyDescent="0.55000000000000004">
      <c r="G7" s="25" t="s">
        <v>12</v>
      </c>
    </row>
    <row r="9" spans="2:18" x14ac:dyDescent="0.55000000000000004">
      <c r="B9" s="33" t="str">
        <f>マスタ!C14</f>
        <v>一般社団法人Jミルク</v>
      </c>
      <c r="C9" s="33"/>
    </row>
    <row r="10" spans="2:18" x14ac:dyDescent="0.55000000000000004">
      <c r="B10" s="24" t="str">
        <f>マスタ!C15</f>
        <v>会長　大貫　陽一</v>
      </c>
      <c r="C10" s="23" t="s">
        <v>126</v>
      </c>
    </row>
    <row r="11" spans="2:18" x14ac:dyDescent="0.55000000000000004">
      <c r="D11" s="23" t="s">
        <v>127</v>
      </c>
      <c r="E11" s="138" t="str">
        <f>マスタ!C4</f>
        <v>東京都港区○○△ー×</v>
      </c>
      <c r="F11" s="138"/>
      <c r="G11" s="138"/>
    </row>
    <row r="12" spans="2:18" x14ac:dyDescent="0.55000000000000004">
      <c r="D12" s="23" t="s">
        <v>128</v>
      </c>
      <c r="E12" s="138" t="str">
        <f>マスタ!C2</f>
        <v>一般社団法人○○協会</v>
      </c>
      <c r="F12" s="138"/>
      <c r="G12" s="138"/>
    </row>
    <row r="13" spans="2:18" x14ac:dyDescent="0.55000000000000004">
      <c r="D13" s="23" t="s">
        <v>129</v>
      </c>
      <c r="E13" s="138" t="str">
        <f>マスタ!C3</f>
        <v>代表理事理事長　○○　太郎</v>
      </c>
      <c r="F13" s="138"/>
      <c r="G13" s="138"/>
    </row>
    <row r="15" spans="2:18" ht="69" customHeight="1" x14ac:dyDescent="0.2">
      <c r="B15" s="269" t="str">
        <f>"　"&amp;マスタ!$C$23&amp;"のあった国産牛乳乳製品の需要拡大・競争力強化対策事業（国産牛乳乳製品の需要拡大等事業）について、下記のとおり実施したので、国産牛乳乳製品の需要拡大・競争力強化対策事業実施要綱別添5の第7の4の規定に基づき、関係書類を添えてその実績を報告します。"</f>
        <v>　で補助金交付決定通知のあった国産牛乳乳製品の需要拡大・競争力強化対策事業（国産牛乳乳製品の需要拡大等事業）について、下記のとおり実施したので、国産牛乳乳製品の需要拡大・競争力強化対策事業実施要綱別添5の第7の4の規定に基づき、関係書類を添えてその実績を報告します。</v>
      </c>
      <c r="C15" s="269"/>
      <c r="D15" s="269"/>
      <c r="E15" s="269"/>
      <c r="F15" s="269"/>
      <c r="G15" s="269"/>
      <c r="N15" s="78"/>
    </row>
    <row r="16" spans="2:18" ht="13.25" customHeight="1" x14ac:dyDescent="0.55000000000000004">
      <c r="B16" s="79" t="str">
        <f>IF(E51&gt;1,"　なお、併せて、精算額","")</f>
        <v/>
      </c>
      <c r="C16" s="80" t="str">
        <f>IF(E51&lt;1,"",E51)</f>
        <v/>
      </c>
      <c r="D16" s="137" t="str">
        <f>IF(E51&gt;0,"円を支払われたく請求します。","")</f>
        <v/>
      </c>
      <c r="E16" s="137"/>
      <c r="F16" s="137"/>
      <c r="G16" s="137"/>
      <c r="I16" s="270"/>
      <c r="J16" s="270"/>
      <c r="K16" s="270"/>
      <c r="L16" s="271"/>
      <c r="M16" s="271"/>
      <c r="N16" s="271"/>
      <c r="O16" s="271"/>
      <c r="P16" s="271"/>
      <c r="Q16" s="271"/>
      <c r="R16" s="271"/>
    </row>
    <row r="17" spans="2:18" x14ac:dyDescent="0.55000000000000004">
      <c r="D17" s="27"/>
      <c r="E17" s="27"/>
      <c r="F17" s="27"/>
      <c r="G17" s="27"/>
      <c r="I17" s="272"/>
      <c r="J17" s="272"/>
      <c r="K17" s="272"/>
      <c r="L17" s="272"/>
      <c r="M17" s="272"/>
      <c r="N17" s="272"/>
      <c r="O17" s="272"/>
      <c r="P17" s="272"/>
      <c r="Q17" s="272"/>
      <c r="R17" s="272"/>
    </row>
    <row r="18" spans="2:18" x14ac:dyDescent="0.55000000000000004">
      <c r="B18" s="135" t="s">
        <v>131</v>
      </c>
      <c r="C18" s="135"/>
      <c r="D18" s="135"/>
      <c r="E18" s="135"/>
      <c r="F18" s="135"/>
      <c r="G18" s="135"/>
    </row>
    <row r="19" spans="2:18" x14ac:dyDescent="0.55000000000000004">
      <c r="D19" s="27"/>
      <c r="E19" s="27"/>
      <c r="F19" s="27"/>
      <c r="G19" s="27"/>
    </row>
    <row r="20" spans="2:18" x14ac:dyDescent="0.55000000000000004">
      <c r="B20" s="24" t="s">
        <v>132</v>
      </c>
      <c r="D20" s="27"/>
      <c r="E20" s="27"/>
      <c r="F20" s="27"/>
      <c r="G20" s="27"/>
    </row>
    <row r="21" spans="2:18" ht="57" customHeight="1" x14ac:dyDescent="0.55000000000000004">
      <c r="B21" s="136" t="s">
        <v>231</v>
      </c>
      <c r="C21" s="136"/>
      <c r="D21" s="136"/>
      <c r="E21" s="136"/>
      <c r="F21" s="136"/>
      <c r="G21" s="136"/>
    </row>
    <row r="22" spans="2:18" x14ac:dyDescent="0.55000000000000004">
      <c r="D22" s="27"/>
      <c r="E22" s="27"/>
      <c r="F22" s="27"/>
      <c r="G22" s="27"/>
    </row>
    <row r="23" spans="2:18" x14ac:dyDescent="0.55000000000000004">
      <c r="B23" s="24" t="s">
        <v>133</v>
      </c>
      <c r="D23" s="27"/>
      <c r="E23" s="27"/>
      <c r="F23" s="27"/>
      <c r="G23" s="27"/>
    </row>
    <row r="24" spans="2:18" ht="13.25" customHeight="1" x14ac:dyDescent="0.55000000000000004">
      <c r="B24" s="136" t="s">
        <v>229</v>
      </c>
      <c r="C24" s="136"/>
      <c r="D24" s="136"/>
      <c r="E24" s="136"/>
      <c r="F24" s="136"/>
      <c r="G24" s="136"/>
    </row>
    <row r="25" spans="2:18" x14ac:dyDescent="0.55000000000000004">
      <c r="D25" s="27"/>
      <c r="E25" s="27"/>
      <c r="F25" s="27"/>
      <c r="G25" s="27"/>
    </row>
    <row r="26" spans="2:18" ht="13.25" customHeight="1" x14ac:dyDescent="0.55000000000000004">
      <c r="B26" s="136" t="s">
        <v>135</v>
      </c>
      <c r="C26" s="136"/>
      <c r="D26" s="136"/>
      <c r="E26" s="136"/>
      <c r="F26" s="27"/>
      <c r="G26" s="27"/>
    </row>
    <row r="27" spans="2:18" x14ac:dyDescent="0.2">
      <c r="F27" s="81" t="s">
        <v>136</v>
      </c>
      <c r="G27" s="81"/>
    </row>
    <row r="28" spans="2:18" x14ac:dyDescent="0.55000000000000004">
      <c r="B28" s="191" t="s">
        <v>137</v>
      </c>
      <c r="C28" s="189" t="s">
        <v>46</v>
      </c>
      <c r="D28" s="148" t="s">
        <v>47</v>
      </c>
      <c r="E28" s="150"/>
      <c r="F28" s="189" t="s">
        <v>48</v>
      </c>
    </row>
    <row r="29" spans="2:18" x14ac:dyDescent="0.55000000000000004">
      <c r="B29" s="192"/>
      <c r="C29" s="190"/>
      <c r="D29" s="20" t="s">
        <v>80</v>
      </c>
      <c r="E29" s="20" t="s">
        <v>50</v>
      </c>
      <c r="F29" s="190"/>
    </row>
    <row r="30" spans="2:18" x14ac:dyDescent="0.55000000000000004">
      <c r="B30" s="82" t="s">
        <v>138</v>
      </c>
      <c r="C30" s="83">
        <f>SUM(C31:C34)</f>
        <v>0</v>
      </c>
      <c r="D30" s="83">
        <f>SUM(D31:D34)</f>
        <v>0</v>
      </c>
      <c r="E30" s="83">
        <f>SUM(E31:E34)</f>
        <v>0</v>
      </c>
      <c r="F30" s="84"/>
    </row>
    <row r="31" spans="2:18" ht="13.25" customHeight="1" x14ac:dyDescent="0.55000000000000004">
      <c r="B31" s="85" t="s">
        <v>43</v>
      </c>
      <c r="C31" s="86">
        <f>'別紙　実績報告（税込み）'!H16</f>
        <v>0</v>
      </c>
      <c r="D31" s="86">
        <f>'別紙　実績報告（税込み）'!I16</f>
        <v>0</v>
      </c>
      <c r="E31" s="86">
        <f>'別紙　実績報告（税込み）'!J16</f>
        <v>0</v>
      </c>
      <c r="F31" s="87"/>
    </row>
    <row r="32" spans="2:18" ht="27" customHeight="1" x14ac:dyDescent="0.55000000000000004">
      <c r="B32" s="85" t="s">
        <v>64</v>
      </c>
      <c r="C32" s="86">
        <f>'別紙　実績報告（税込み）'!H29</f>
        <v>0</v>
      </c>
      <c r="D32" s="86">
        <f>'別紙　実績報告（税込み）'!I29</f>
        <v>0</v>
      </c>
      <c r="E32" s="86">
        <f>'別紙　実績報告（税込み）'!J29</f>
        <v>0</v>
      </c>
      <c r="F32" s="87"/>
    </row>
    <row r="33" spans="2:6" ht="26.4" customHeight="1" x14ac:dyDescent="0.55000000000000004">
      <c r="B33" s="85" t="s">
        <v>139</v>
      </c>
      <c r="C33" s="86">
        <f>'別紙　実績報告（税込み）'!H53</f>
        <v>0</v>
      </c>
      <c r="D33" s="86">
        <f>'別紙　実績報告（税込み）'!I53</f>
        <v>0</v>
      </c>
      <c r="E33" s="86">
        <f>'別紙　実績報告（税込み）'!J53</f>
        <v>0</v>
      </c>
      <c r="F33" s="87"/>
    </row>
    <row r="34" spans="2:6" ht="39" x14ac:dyDescent="0.55000000000000004">
      <c r="B34" s="85" t="s">
        <v>140</v>
      </c>
      <c r="C34" s="86">
        <f>'別紙　実績報告（税込み）'!H65</f>
        <v>0</v>
      </c>
      <c r="D34" s="86">
        <f>'別紙　実績報告（税込み）'!I65</f>
        <v>0</v>
      </c>
      <c r="E34" s="86">
        <f>'別紙　実績報告（税込み）'!J65</f>
        <v>0</v>
      </c>
      <c r="F34" s="87"/>
    </row>
    <row r="35" spans="2:6" x14ac:dyDescent="0.55000000000000004">
      <c r="B35" s="85"/>
      <c r="C35" s="86"/>
      <c r="D35" s="86"/>
      <c r="E35" s="86"/>
      <c r="F35" s="87"/>
    </row>
    <row r="36" spans="2:6" ht="26.4" customHeight="1" x14ac:dyDescent="0.55000000000000004">
      <c r="B36" s="82" t="s">
        <v>82</v>
      </c>
      <c r="C36" s="83">
        <f>SUM(C37:C38)</f>
        <v>0</v>
      </c>
      <c r="D36" s="83">
        <f t="shared" ref="D36:E36" si="0">SUM(D37:D38)</f>
        <v>0</v>
      </c>
      <c r="E36" s="83">
        <f t="shared" si="0"/>
        <v>0</v>
      </c>
      <c r="F36" s="84"/>
    </row>
    <row r="37" spans="2:6" ht="13.25" customHeight="1" x14ac:dyDescent="0.55000000000000004">
      <c r="B37" s="85" t="s">
        <v>141</v>
      </c>
      <c r="C37" s="86">
        <f>'別紙　実績報告（税込み）'!H83</f>
        <v>0</v>
      </c>
      <c r="D37" s="86">
        <f>'別紙　実績報告（税込み）'!I83</f>
        <v>0</v>
      </c>
      <c r="E37" s="86">
        <f>'別紙　実績報告（税込み）'!J83</f>
        <v>0</v>
      </c>
      <c r="F37" s="87"/>
    </row>
    <row r="38" spans="2:6" ht="13.25" customHeight="1" x14ac:dyDescent="0.55000000000000004">
      <c r="B38" s="85" t="s">
        <v>142</v>
      </c>
      <c r="C38" s="86">
        <f>SUM('別紙　実績報告（税込み）'!H96,'別紙　実績報告（税込み）'!H109,'別紙　実績報告（税込み）'!R140:W140)</f>
        <v>0</v>
      </c>
      <c r="D38" s="86">
        <f>SUM('別紙　実績報告（税込み）'!I96,'別紙　実績報告（税込み）'!I109,'別紙　実績報告（税込み）'!R140:W140)</f>
        <v>0</v>
      </c>
      <c r="E38" s="86">
        <f>C38-D38</f>
        <v>0</v>
      </c>
      <c r="F38" s="87"/>
    </row>
    <row r="39" spans="2:6" x14ac:dyDescent="0.55000000000000004">
      <c r="B39" s="85"/>
      <c r="C39" s="86"/>
      <c r="D39" s="86"/>
      <c r="E39" s="86"/>
      <c r="F39" s="87"/>
    </row>
    <row r="40" spans="2:6" ht="13.25" customHeight="1" x14ac:dyDescent="0.55000000000000004">
      <c r="B40" s="82" t="s">
        <v>101</v>
      </c>
      <c r="C40" s="83">
        <f>SUM(C41:C42)</f>
        <v>0</v>
      </c>
      <c r="D40" s="83">
        <f>SUM(D41:D42)</f>
        <v>0</v>
      </c>
      <c r="E40" s="83">
        <f>SUM(E41:E42)</f>
        <v>0</v>
      </c>
      <c r="F40" s="84"/>
    </row>
    <row r="41" spans="2:6" ht="26" x14ac:dyDescent="0.55000000000000004">
      <c r="B41" s="85" t="s">
        <v>1</v>
      </c>
      <c r="C41" s="86">
        <f>'別紙　実績報告（税込み）'!H153</f>
        <v>0</v>
      </c>
      <c r="D41" s="86">
        <f>'別紙　実績報告（税込み）'!I153</f>
        <v>0</v>
      </c>
      <c r="E41" s="86">
        <f>'別紙　実績報告（税込み）'!J153</f>
        <v>0</v>
      </c>
      <c r="F41" s="87"/>
    </row>
    <row r="42" spans="2:6" ht="13.25" customHeight="1" x14ac:dyDescent="0.55000000000000004">
      <c r="B42" s="85" t="s">
        <v>103</v>
      </c>
      <c r="C42" s="86">
        <f>'別紙　実績報告（税込み）'!H166</f>
        <v>0</v>
      </c>
      <c r="D42" s="86">
        <f>'別紙　実績報告（税込み）'!I166</f>
        <v>0</v>
      </c>
      <c r="E42" s="86">
        <f>'別紙　実績報告（税込み）'!J166</f>
        <v>0</v>
      </c>
      <c r="F42" s="87"/>
    </row>
    <row r="43" spans="2:6" ht="32" customHeight="1" x14ac:dyDescent="0.55000000000000004">
      <c r="B43" s="85"/>
      <c r="C43" s="86"/>
      <c r="D43" s="86"/>
      <c r="E43" s="86"/>
      <c r="F43" s="87"/>
    </row>
    <row r="44" spans="2:6" ht="13.25" customHeight="1" x14ac:dyDescent="0.55000000000000004">
      <c r="B44" s="82" t="s">
        <v>105</v>
      </c>
      <c r="C44" s="83">
        <f>'別紙　実績報告（税込み）'!H180</f>
        <v>0</v>
      </c>
      <c r="D44" s="83">
        <f>'別紙　実績報告（税込み）'!I180</f>
        <v>0</v>
      </c>
      <c r="E44" s="83">
        <f>'別紙　実績報告（税込み）'!J180</f>
        <v>0</v>
      </c>
      <c r="F44" s="84"/>
    </row>
    <row r="45" spans="2:6" ht="13.25" customHeight="1" x14ac:dyDescent="0.55000000000000004">
      <c r="B45" s="85"/>
      <c r="C45" s="86"/>
      <c r="D45" s="86"/>
      <c r="E45" s="86"/>
      <c r="F45" s="87"/>
    </row>
    <row r="46" spans="2:6" x14ac:dyDescent="0.55000000000000004">
      <c r="B46" s="72" t="s">
        <v>60</v>
      </c>
      <c r="C46" s="88">
        <f>SUM(C30,C36,C40,C44)</f>
        <v>0</v>
      </c>
      <c r="D46" s="88">
        <f>SUM(D30,D36,D40,D44)</f>
        <v>0</v>
      </c>
      <c r="E46" s="88">
        <f>SUM(E30,E36,E40,E44)</f>
        <v>0</v>
      </c>
      <c r="F46" s="89"/>
    </row>
    <row r="47" spans="2:6" ht="13.25" customHeight="1" x14ac:dyDescent="0.55000000000000004"/>
    <row r="48" spans="2:6" x14ac:dyDescent="0.55000000000000004">
      <c r="B48" s="27" t="s">
        <v>182</v>
      </c>
      <c r="C48" s="27"/>
      <c r="D48" s="32"/>
      <c r="E48" s="32"/>
      <c r="F48" s="32"/>
    </row>
    <row r="49" spans="2:8" x14ac:dyDescent="0.55000000000000004">
      <c r="B49" s="27"/>
      <c r="C49" s="27"/>
      <c r="D49" s="32"/>
      <c r="E49" s="90" t="s">
        <v>136</v>
      </c>
    </row>
    <row r="50" spans="2:8" x14ac:dyDescent="0.55000000000000004">
      <c r="B50" s="72" t="s">
        <v>183</v>
      </c>
      <c r="C50" s="39" t="s">
        <v>184</v>
      </c>
      <c r="D50" s="39" t="s">
        <v>185</v>
      </c>
      <c r="E50" s="39" t="s">
        <v>186</v>
      </c>
    </row>
    <row r="51" spans="2:8" x14ac:dyDescent="0.55000000000000004">
      <c r="B51" s="40" t="s">
        <v>187</v>
      </c>
      <c r="C51" s="88">
        <f>D46</f>
        <v>0</v>
      </c>
      <c r="D51" s="91"/>
      <c r="E51" s="88">
        <f>C51-D51</f>
        <v>0</v>
      </c>
    </row>
    <row r="53" spans="2:8" x14ac:dyDescent="0.55000000000000004">
      <c r="B53" s="24" t="s">
        <v>188</v>
      </c>
    </row>
    <row r="54" spans="2:8" x14ac:dyDescent="0.55000000000000004">
      <c r="B54" s="27" t="s">
        <v>144</v>
      </c>
      <c r="C54" s="92">
        <v>45748</v>
      </c>
    </row>
    <row r="55" spans="2:8" x14ac:dyDescent="0.55000000000000004">
      <c r="B55" s="27" t="s">
        <v>189</v>
      </c>
      <c r="C55" s="93">
        <v>46112</v>
      </c>
    </row>
    <row r="57" spans="2:8" x14ac:dyDescent="0.55000000000000004">
      <c r="B57" s="24" t="s">
        <v>190</v>
      </c>
      <c r="D57" s="24"/>
      <c r="E57" s="24"/>
    </row>
    <row r="58" spans="2:8" x14ac:dyDescent="0.55000000000000004">
      <c r="B58" s="27" t="s">
        <v>173</v>
      </c>
      <c r="C58" s="255" t="str">
        <f>マスタ!C6</f>
        <v>○○銀行</v>
      </c>
      <c r="D58" s="255"/>
      <c r="E58" s="255" t="str">
        <f>マスタ!C7</f>
        <v>本店</v>
      </c>
      <c r="F58" s="255"/>
      <c r="G58" s="29"/>
    </row>
    <row r="59" spans="2:8" x14ac:dyDescent="0.55000000000000004">
      <c r="B59" s="27" t="s">
        <v>174</v>
      </c>
      <c r="C59" s="255" t="str">
        <f>マスタ!C8</f>
        <v>普通預金</v>
      </c>
      <c r="D59" s="255"/>
      <c r="E59" s="94"/>
      <c r="F59" s="29"/>
      <c r="G59" s="29"/>
    </row>
    <row r="60" spans="2:8" x14ac:dyDescent="0.55000000000000004">
      <c r="B60" s="24" t="s">
        <v>175</v>
      </c>
      <c r="C60" s="256">
        <f>マスタ!C9</f>
        <v>213</v>
      </c>
      <c r="D60" s="256"/>
      <c r="E60" s="29"/>
      <c r="F60" s="29"/>
      <c r="G60" s="29"/>
    </row>
    <row r="61" spans="2:8" x14ac:dyDescent="0.55000000000000004">
      <c r="B61" s="24" t="s">
        <v>176</v>
      </c>
      <c r="C61" s="136" t="str">
        <f>マスタ!C10</f>
        <v>ｼｬ)ﾏﾙﾏﾙｷｮｳｶｲ</v>
      </c>
      <c r="D61" s="136"/>
      <c r="E61" s="136"/>
      <c r="F61" s="136"/>
      <c r="G61" s="136"/>
      <c r="H61" s="29"/>
    </row>
    <row r="62" spans="2:8" x14ac:dyDescent="0.55000000000000004">
      <c r="C62" s="136" t="str">
        <f>マスタ!C11</f>
        <v>社）○○協会</v>
      </c>
      <c r="D62" s="136"/>
      <c r="E62" s="136"/>
      <c r="F62" s="136"/>
      <c r="G62" s="136"/>
      <c r="H62" s="29"/>
    </row>
  </sheetData>
  <mergeCells count="23">
    <mergeCell ref="B18:G18"/>
    <mergeCell ref="B21:G21"/>
    <mergeCell ref="B24:G24"/>
    <mergeCell ref="I16:K16"/>
    <mergeCell ref="L16:R16"/>
    <mergeCell ref="I17:R17"/>
    <mergeCell ref="D16:G16"/>
    <mergeCell ref="B15:G15"/>
    <mergeCell ref="B4:G4"/>
    <mergeCell ref="E11:G11"/>
    <mergeCell ref="E12:G12"/>
    <mergeCell ref="E13:G13"/>
    <mergeCell ref="B26:E26"/>
    <mergeCell ref="B28:B29"/>
    <mergeCell ref="C28:C29"/>
    <mergeCell ref="D28:E28"/>
    <mergeCell ref="F28:F29"/>
    <mergeCell ref="C62:G62"/>
    <mergeCell ref="C58:D58"/>
    <mergeCell ref="E58:F58"/>
    <mergeCell ref="C59:D59"/>
    <mergeCell ref="C60:D60"/>
    <mergeCell ref="C61:G61"/>
  </mergeCells>
  <phoneticPr fontId="2"/>
  <pageMargins left="0.70866141732283472" right="0.70866141732283472" top="0.74803149606299213" bottom="0.74803149606299213" header="0.31496062992125984" footer="0.31496062992125984"/>
  <pageSetup paperSize="9" scale="68" fitToHeight="0" orientation="portrait" blackAndWhite="1" r:id="rId1"/>
  <rowBreaks count="1" manualBreakCount="1">
    <brk id="49" min="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B1:W182"/>
  <sheetViews>
    <sheetView view="pageBreakPreview" topLeftCell="A2" zoomScale="145" zoomScaleNormal="70" zoomScaleSheetLayoutView="145" workbookViewId="0"/>
  </sheetViews>
  <sheetFormatPr defaultColWidth="8.6640625" defaultRowHeight="13" x14ac:dyDescent="0.55000000000000004"/>
  <cols>
    <col min="1" max="7" width="8.6640625" style="23"/>
    <col min="8" max="10" width="13.6640625" style="76" customWidth="1"/>
    <col min="11" max="11" width="12.58203125" style="33" customWidth="1"/>
    <col min="12" max="12" width="1.58203125" style="33" customWidth="1"/>
    <col min="13" max="13" width="8.6640625" style="77"/>
    <col min="14" max="14" width="4.9140625" style="23" customWidth="1"/>
    <col min="15" max="15" width="6.58203125" style="77" customWidth="1"/>
    <col min="16" max="16" width="5.1640625" style="23" customWidth="1"/>
    <col min="17" max="17" width="6.58203125" style="77" customWidth="1"/>
    <col min="18" max="18" width="3.9140625" style="23" customWidth="1"/>
    <col min="19" max="19" width="8.6640625" style="77"/>
    <col min="20" max="20" width="5.6640625" style="23" customWidth="1"/>
    <col min="21" max="21" width="5.6640625" style="23" hidden="1" customWidth="1"/>
    <col min="22" max="23" width="8.6640625" style="23" hidden="1" customWidth="1"/>
    <col min="24" max="16384" width="8.6640625" style="23"/>
  </cols>
  <sheetData>
    <row r="1" spans="2:23" x14ac:dyDescent="0.55000000000000004">
      <c r="H1" s="32"/>
      <c r="I1" s="32"/>
      <c r="J1" s="32"/>
      <c r="M1" s="34"/>
      <c r="O1" s="23"/>
      <c r="Q1" s="23"/>
      <c r="S1" s="23"/>
    </row>
    <row r="2" spans="2:23" x14ac:dyDescent="0.55000000000000004">
      <c r="B2" s="23" t="s">
        <v>191</v>
      </c>
      <c r="H2" s="32"/>
      <c r="I2" s="32"/>
      <c r="J2" s="32"/>
      <c r="M2" s="34"/>
      <c r="O2" s="188" t="str">
        <f>マスタ!$C$2</f>
        <v>一般社団法人○○協会</v>
      </c>
      <c r="P2" s="188"/>
      <c r="Q2" s="188"/>
      <c r="R2" s="188"/>
      <c r="S2" s="188"/>
      <c r="T2" s="188"/>
      <c r="U2" s="188"/>
      <c r="V2" s="188"/>
      <c r="W2" s="188"/>
    </row>
    <row r="3" spans="2:23" x14ac:dyDescent="0.55000000000000004">
      <c r="H3" s="32"/>
      <c r="I3" s="32"/>
      <c r="J3" s="32"/>
      <c r="M3" s="34"/>
      <c r="O3" s="35"/>
      <c r="P3" s="35"/>
      <c r="Q3" s="35"/>
      <c r="R3" s="35"/>
      <c r="S3" s="35"/>
      <c r="T3" s="35"/>
      <c r="U3" s="35"/>
      <c r="V3" s="35"/>
      <c r="W3" s="35"/>
    </row>
    <row r="4" spans="2:23" ht="18" customHeight="1" x14ac:dyDescent="0.55000000000000004">
      <c r="B4" s="145" t="s">
        <v>227</v>
      </c>
      <c r="C4" s="145"/>
      <c r="D4" s="145"/>
      <c r="E4" s="145"/>
      <c r="F4" s="145"/>
      <c r="G4" s="145"/>
      <c r="H4" s="145"/>
      <c r="I4" s="145"/>
      <c r="J4" s="145"/>
      <c r="K4" s="145"/>
      <c r="L4" s="145"/>
      <c r="M4" s="145"/>
      <c r="N4" s="145"/>
      <c r="O4" s="145"/>
      <c r="P4" s="145"/>
      <c r="Q4" s="145"/>
      <c r="R4" s="145"/>
      <c r="S4" s="145"/>
      <c r="T4" s="36"/>
      <c r="U4" s="36"/>
      <c r="V4" s="36"/>
    </row>
    <row r="5" spans="2:23" x14ac:dyDescent="0.55000000000000004">
      <c r="B5" s="36"/>
      <c r="C5" s="36"/>
      <c r="D5" s="36"/>
      <c r="E5" s="36"/>
      <c r="F5" s="36"/>
      <c r="G5" s="36"/>
      <c r="H5" s="36"/>
      <c r="I5" s="36"/>
      <c r="J5" s="36"/>
      <c r="K5" s="37"/>
      <c r="L5" s="37"/>
      <c r="M5" s="37"/>
      <c r="N5" s="36"/>
      <c r="O5" s="37"/>
      <c r="P5" s="36"/>
      <c r="Q5" s="37"/>
      <c r="R5" s="36"/>
      <c r="S5" s="37"/>
      <c r="T5" s="37"/>
      <c r="U5" s="37"/>
      <c r="V5" s="37"/>
    </row>
    <row r="6" spans="2:23" hidden="1" x14ac:dyDescent="0.55000000000000004">
      <c r="B6" s="38" t="s">
        <v>42</v>
      </c>
      <c r="C6" s="36"/>
      <c r="D6" s="36"/>
      <c r="E6" s="36"/>
      <c r="F6" s="36"/>
      <c r="G6" s="36"/>
      <c r="H6" s="36"/>
      <c r="I6" s="36"/>
      <c r="J6" s="36"/>
      <c r="K6" s="37"/>
      <c r="L6" s="37"/>
      <c r="M6" s="37"/>
      <c r="N6" s="36"/>
      <c r="O6" s="37"/>
      <c r="P6" s="36"/>
      <c r="Q6" s="37"/>
      <c r="R6" s="36"/>
      <c r="S6" s="37"/>
      <c r="T6" s="37"/>
      <c r="U6" s="37"/>
      <c r="V6" s="37"/>
    </row>
    <row r="7" spans="2:23" hidden="1" x14ac:dyDescent="0.55000000000000004">
      <c r="B7" s="23" t="s">
        <v>43</v>
      </c>
      <c r="H7" s="32"/>
      <c r="I7" s="32"/>
      <c r="J7" s="32"/>
      <c r="M7" s="34"/>
      <c r="O7" s="34"/>
      <c r="Q7" s="34"/>
      <c r="S7" s="34"/>
      <c r="T7" s="34"/>
      <c r="U7" s="34"/>
      <c r="V7" s="34"/>
    </row>
    <row r="8" spans="2:23" hidden="1" x14ac:dyDescent="0.2">
      <c r="H8" s="32"/>
      <c r="I8" s="32"/>
      <c r="J8" s="32"/>
      <c r="M8" s="34"/>
      <c r="O8" s="34"/>
      <c r="Q8" s="34"/>
      <c r="S8" s="273" t="s">
        <v>178</v>
      </c>
      <c r="T8" s="273"/>
      <c r="U8" s="34"/>
      <c r="V8" s="34"/>
      <c r="W8" s="28" t="s">
        <v>3</v>
      </c>
    </row>
    <row r="9" spans="2:23" hidden="1" x14ac:dyDescent="0.55000000000000004">
      <c r="B9" s="141" t="s">
        <v>44</v>
      </c>
      <c r="C9" s="141"/>
      <c r="D9" s="141"/>
      <c r="E9" s="141"/>
      <c r="F9" s="141" t="s">
        <v>45</v>
      </c>
      <c r="G9" s="141"/>
      <c r="H9" s="143" t="s">
        <v>46</v>
      </c>
      <c r="I9" s="143" t="s">
        <v>47</v>
      </c>
      <c r="J9" s="143"/>
      <c r="K9" s="141" t="s">
        <v>48</v>
      </c>
      <c r="L9" s="141"/>
      <c r="M9" s="141"/>
      <c r="N9" s="141"/>
      <c r="O9" s="141"/>
      <c r="P9" s="141"/>
      <c r="Q9" s="141"/>
      <c r="R9" s="141"/>
      <c r="S9" s="141"/>
      <c r="T9" s="141"/>
      <c r="U9" s="141"/>
      <c r="V9" s="141"/>
      <c r="W9" s="141"/>
    </row>
    <row r="10" spans="2:23" hidden="1" x14ac:dyDescent="0.55000000000000004">
      <c r="B10" s="141"/>
      <c r="C10" s="141"/>
      <c r="D10" s="141"/>
      <c r="E10" s="141"/>
      <c r="F10" s="141"/>
      <c r="G10" s="141"/>
      <c r="H10" s="143"/>
      <c r="I10" s="39" t="s">
        <v>49</v>
      </c>
      <c r="J10" s="39" t="s">
        <v>50</v>
      </c>
      <c r="K10" s="141"/>
      <c r="L10" s="141"/>
      <c r="M10" s="141"/>
      <c r="N10" s="141"/>
      <c r="O10" s="141"/>
      <c r="P10" s="141"/>
      <c r="Q10" s="141"/>
      <c r="R10" s="141"/>
      <c r="S10" s="141"/>
      <c r="T10" s="141"/>
      <c r="U10" s="141"/>
      <c r="V10" s="141"/>
      <c r="W10" s="141"/>
    </row>
    <row r="11" spans="2:23" hidden="1" x14ac:dyDescent="0.55000000000000004">
      <c r="B11" s="144"/>
      <c r="C11" s="144"/>
      <c r="D11" s="144"/>
      <c r="E11" s="144"/>
      <c r="F11" s="146"/>
      <c r="G11" s="146"/>
      <c r="H11" s="147">
        <f>SUM(S11:S15)</f>
        <v>0</v>
      </c>
      <c r="I11" s="147">
        <f>MINA(SUM(S11:S15)-SUM(V11:V15),1000000)</f>
        <v>0</v>
      </c>
      <c r="J11" s="147">
        <f>H11-I11</f>
        <v>0</v>
      </c>
      <c r="K11" s="42"/>
      <c r="L11" s="43"/>
      <c r="M11" s="44"/>
      <c r="N11" s="45" t="s">
        <v>51</v>
      </c>
      <c r="O11" s="44"/>
      <c r="P11" s="45" t="s">
        <v>52</v>
      </c>
      <c r="Q11" s="46"/>
      <c r="R11" s="47" t="s">
        <v>53</v>
      </c>
      <c r="S11" s="46">
        <f>PRODUCT(M11,O11,Q11)</f>
        <v>0</v>
      </c>
      <c r="T11" s="46" t="s">
        <v>54</v>
      </c>
      <c r="U11" s="46" t="s">
        <v>55</v>
      </c>
      <c r="V11" s="44"/>
      <c r="W11" s="48" t="s">
        <v>56</v>
      </c>
    </row>
    <row r="12" spans="2:23" hidden="1" x14ac:dyDescent="0.55000000000000004">
      <c r="B12" s="144"/>
      <c r="C12" s="144"/>
      <c r="D12" s="144"/>
      <c r="E12" s="144"/>
      <c r="F12" s="146"/>
      <c r="G12" s="146"/>
      <c r="H12" s="147"/>
      <c r="I12" s="147"/>
      <c r="J12" s="147"/>
      <c r="K12" s="49"/>
      <c r="M12" s="50"/>
      <c r="N12" s="23" t="s">
        <v>51</v>
      </c>
      <c r="O12" s="50"/>
      <c r="P12" s="23" t="s">
        <v>52</v>
      </c>
      <c r="Q12" s="34"/>
      <c r="R12" s="51" t="s">
        <v>53</v>
      </c>
      <c r="S12" s="34">
        <f t="shared" ref="S12:S15" si="0">PRODUCT(M12,O12,Q12)</f>
        <v>0</v>
      </c>
      <c r="T12" s="34" t="s">
        <v>54</v>
      </c>
      <c r="U12" s="34" t="s">
        <v>55</v>
      </c>
      <c r="V12" s="50"/>
      <c r="W12" s="52" t="s">
        <v>56</v>
      </c>
    </row>
    <row r="13" spans="2:23" hidden="1" x14ac:dyDescent="0.55000000000000004">
      <c r="B13" s="144"/>
      <c r="C13" s="144"/>
      <c r="D13" s="144"/>
      <c r="E13" s="144"/>
      <c r="F13" s="146"/>
      <c r="G13" s="146"/>
      <c r="H13" s="147"/>
      <c r="I13" s="147"/>
      <c r="J13" s="147"/>
      <c r="K13" s="49"/>
      <c r="M13" s="50"/>
      <c r="N13" s="23" t="s">
        <v>51</v>
      </c>
      <c r="O13" s="50"/>
      <c r="P13" s="23" t="s">
        <v>52</v>
      </c>
      <c r="Q13" s="34"/>
      <c r="R13" s="51" t="s">
        <v>53</v>
      </c>
      <c r="S13" s="34">
        <f t="shared" si="0"/>
        <v>0</v>
      </c>
      <c r="T13" s="34" t="s">
        <v>54</v>
      </c>
      <c r="U13" s="34" t="s">
        <v>55</v>
      </c>
      <c r="V13" s="50"/>
      <c r="W13" s="52" t="s">
        <v>56</v>
      </c>
    </row>
    <row r="14" spans="2:23" hidden="1" x14ac:dyDescent="0.55000000000000004">
      <c r="B14" s="144"/>
      <c r="C14" s="144"/>
      <c r="D14" s="144"/>
      <c r="E14" s="144"/>
      <c r="F14" s="146"/>
      <c r="G14" s="146"/>
      <c r="H14" s="147"/>
      <c r="I14" s="147"/>
      <c r="J14" s="147"/>
      <c r="K14" s="53" t="s">
        <v>57</v>
      </c>
      <c r="M14" s="50"/>
      <c r="N14" s="23" t="s">
        <v>51</v>
      </c>
      <c r="O14" s="50"/>
      <c r="P14" s="23" t="s">
        <v>58</v>
      </c>
      <c r="Q14" s="34"/>
      <c r="R14" s="51" t="s">
        <v>53</v>
      </c>
      <c r="S14" s="34">
        <f t="shared" si="0"/>
        <v>0</v>
      </c>
      <c r="T14" s="34" t="s">
        <v>54</v>
      </c>
      <c r="U14" s="34" t="s">
        <v>55</v>
      </c>
      <c r="V14" s="50"/>
      <c r="W14" s="52" t="s">
        <v>56</v>
      </c>
    </row>
    <row r="15" spans="2:23" hidden="1" x14ac:dyDescent="0.55000000000000004">
      <c r="B15" s="144"/>
      <c r="C15" s="144"/>
      <c r="D15" s="144"/>
      <c r="E15" s="144"/>
      <c r="F15" s="146"/>
      <c r="G15" s="146"/>
      <c r="H15" s="147"/>
      <c r="I15" s="147"/>
      <c r="J15" s="147"/>
      <c r="K15" s="53" t="s">
        <v>59</v>
      </c>
      <c r="M15" s="50"/>
      <c r="N15" s="23" t="s">
        <v>51</v>
      </c>
      <c r="O15" s="50"/>
      <c r="P15" s="23" t="s">
        <v>58</v>
      </c>
      <c r="Q15" s="34"/>
      <c r="R15" s="51" t="s">
        <v>53</v>
      </c>
      <c r="S15" s="34">
        <f t="shared" si="0"/>
        <v>0</v>
      </c>
      <c r="T15" s="34" t="s">
        <v>54</v>
      </c>
      <c r="U15" s="34" t="s">
        <v>55</v>
      </c>
      <c r="V15" s="50"/>
      <c r="W15" s="52" t="s">
        <v>56</v>
      </c>
    </row>
    <row r="16" spans="2:23" hidden="1" x14ac:dyDescent="0.55000000000000004">
      <c r="B16" s="141" t="s">
        <v>60</v>
      </c>
      <c r="C16" s="141"/>
      <c r="D16" s="141"/>
      <c r="E16" s="141"/>
      <c r="F16" s="142"/>
      <c r="G16" s="142"/>
      <c r="H16" s="54">
        <f>SUM(H11:H15)</f>
        <v>0</v>
      </c>
      <c r="I16" s="54">
        <f>SUM(I11:I15)</f>
        <v>0</v>
      </c>
      <c r="J16" s="54">
        <f>SUM(J11:J15)</f>
        <v>0</v>
      </c>
      <c r="K16" s="151"/>
      <c r="L16" s="152"/>
      <c r="M16" s="152"/>
      <c r="N16" s="152"/>
      <c r="O16" s="152"/>
      <c r="P16" s="152"/>
      <c r="Q16" s="152"/>
      <c r="R16" s="152"/>
      <c r="S16" s="152"/>
      <c r="T16" s="152"/>
      <c r="U16" s="152"/>
      <c r="V16" s="152"/>
      <c r="W16" s="153"/>
    </row>
    <row r="17" spans="2:23" hidden="1" x14ac:dyDescent="0.55000000000000004">
      <c r="B17" s="28" t="s">
        <v>61</v>
      </c>
      <c r="C17" s="23" t="s">
        <v>62</v>
      </c>
      <c r="H17" s="32"/>
      <c r="I17" s="32"/>
      <c r="J17" s="32"/>
      <c r="M17" s="34"/>
      <c r="O17" s="34"/>
      <c r="Q17" s="34"/>
      <c r="S17" s="34"/>
      <c r="T17" s="34"/>
      <c r="U17" s="34"/>
      <c r="V17" s="34"/>
    </row>
    <row r="18" spans="2:23" hidden="1" x14ac:dyDescent="0.55000000000000004">
      <c r="B18" s="55" t="s">
        <v>63</v>
      </c>
      <c r="C18" s="23" t="s">
        <v>4</v>
      </c>
      <c r="H18" s="32"/>
      <c r="I18" s="32"/>
      <c r="J18" s="32"/>
      <c r="M18" s="34"/>
      <c r="O18" s="34"/>
      <c r="Q18" s="34"/>
      <c r="S18" s="34"/>
      <c r="T18" s="34"/>
      <c r="U18" s="34"/>
      <c r="V18" s="34"/>
    </row>
    <row r="19" spans="2:23" hidden="1" x14ac:dyDescent="0.55000000000000004">
      <c r="H19" s="32"/>
      <c r="I19" s="32"/>
      <c r="J19" s="32"/>
      <c r="M19" s="34"/>
      <c r="O19" s="34"/>
      <c r="Q19" s="34"/>
      <c r="S19" s="34"/>
      <c r="T19" s="34"/>
      <c r="U19" s="34"/>
      <c r="V19" s="34"/>
    </row>
    <row r="20" spans="2:23" hidden="1" x14ac:dyDescent="0.55000000000000004">
      <c r="B20" s="23" t="s">
        <v>64</v>
      </c>
      <c r="H20" s="32"/>
      <c r="I20" s="32"/>
      <c r="J20" s="32"/>
      <c r="M20" s="34"/>
      <c r="O20" s="34"/>
      <c r="Q20" s="34"/>
      <c r="S20" s="34"/>
      <c r="T20" s="34"/>
      <c r="U20" s="34"/>
      <c r="V20" s="34"/>
    </row>
    <row r="21" spans="2:23" hidden="1" x14ac:dyDescent="0.55000000000000004">
      <c r="H21" s="32"/>
      <c r="I21" s="32"/>
      <c r="J21" s="32"/>
      <c r="L21" s="34"/>
      <c r="M21" s="34"/>
      <c r="O21" s="34"/>
      <c r="Q21" s="34"/>
      <c r="S21" s="194" t="s">
        <v>178</v>
      </c>
      <c r="T21" s="194"/>
      <c r="U21" s="34"/>
      <c r="V21" s="34"/>
      <c r="W21" s="28" t="s">
        <v>3</v>
      </c>
    </row>
    <row r="22" spans="2:23" hidden="1" x14ac:dyDescent="0.55000000000000004">
      <c r="B22" s="141" t="s">
        <v>65</v>
      </c>
      <c r="C22" s="141"/>
      <c r="D22" s="141"/>
      <c r="E22" s="141"/>
      <c r="F22" s="141" t="s">
        <v>66</v>
      </c>
      <c r="G22" s="141"/>
      <c r="H22" s="143" t="s">
        <v>46</v>
      </c>
      <c r="I22" s="143" t="s">
        <v>47</v>
      </c>
      <c r="J22" s="143"/>
      <c r="K22" s="141" t="s">
        <v>48</v>
      </c>
      <c r="L22" s="141"/>
      <c r="M22" s="141"/>
      <c r="N22" s="141"/>
      <c r="O22" s="141"/>
      <c r="P22" s="141"/>
      <c r="Q22" s="141"/>
      <c r="R22" s="141"/>
      <c r="S22" s="141"/>
      <c r="T22" s="141"/>
      <c r="U22" s="141"/>
      <c r="V22" s="141"/>
      <c r="W22" s="141"/>
    </row>
    <row r="23" spans="2:23" hidden="1" x14ac:dyDescent="0.55000000000000004">
      <c r="B23" s="141"/>
      <c r="C23" s="141"/>
      <c r="D23" s="141"/>
      <c r="E23" s="141"/>
      <c r="F23" s="141"/>
      <c r="G23" s="141"/>
      <c r="H23" s="143"/>
      <c r="I23" s="39" t="s">
        <v>49</v>
      </c>
      <c r="J23" s="39" t="s">
        <v>50</v>
      </c>
      <c r="K23" s="141"/>
      <c r="L23" s="141"/>
      <c r="M23" s="141"/>
      <c r="N23" s="141"/>
      <c r="O23" s="141"/>
      <c r="P23" s="141"/>
      <c r="Q23" s="141"/>
      <c r="R23" s="141"/>
      <c r="S23" s="141"/>
      <c r="T23" s="141"/>
      <c r="U23" s="141"/>
      <c r="V23" s="141"/>
      <c r="W23" s="141"/>
    </row>
    <row r="24" spans="2:23" hidden="1" x14ac:dyDescent="0.55000000000000004">
      <c r="B24" s="144"/>
      <c r="C24" s="144"/>
      <c r="D24" s="144"/>
      <c r="E24" s="144"/>
      <c r="F24" s="147">
        <f>SUM(O24:O28)</f>
        <v>0</v>
      </c>
      <c r="G24" s="147"/>
      <c r="H24" s="147">
        <f>SUM(S24:S28)</f>
        <v>0</v>
      </c>
      <c r="I24" s="147">
        <f>MINA(SUM(S24:S28)-SUM(V24:V28),7500000)</f>
        <v>0</v>
      </c>
      <c r="J24" s="147">
        <f>H24-I24</f>
        <v>0</v>
      </c>
      <c r="K24" s="56" t="s">
        <v>67</v>
      </c>
      <c r="L24" s="43"/>
      <c r="M24" s="44"/>
      <c r="N24" s="45" t="s">
        <v>51</v>
      </c>
      <c r="O24" s="44"/>
      <c r="P24" s="45" t="s">
        <v>52</v>
      </c>
      <c r="Q24" s="46"/>
      <c r="R24" s="47" t="s">
        <v>53</v>
      </c>
      <c r="S24" s="46">
        <f>PRODUCT(M24,O24,Q24)</f>
        <v>0</v>
      </c>
      <c r="T24" s="46" t="s">
        <v>54</v>
      </c>
      <c r="U24" s="46" t="s">
        <v>55</v>
      </c>
      <c r="V24" s="46">
        <f>PRODUCT(ROUNDDOWN(M24/11,0),O24,Q24)</f>
        <v>0</v>
      </c>
      <c r="W24" s="48" t="s">
        <v>56</v>
      </c>
    </row>
    <row r="25" spans="2:23" hidden="1" x14ac:dyDescent="0.55000000000000004">
      <c r="B25" s="144"/>
      <c r="C25" s="144"/>
      <c r="D25" s="144"/>
      <c r="E25" s="144"/>
      <c r="F25" s="147"/>
      <c r="G25" s="147"/>
      <c r="H25" s="147"/>
      <c r="I25" s="147"/>
      <c r="J25" s="147"/>
      <c r="K25" s="53"/>
      <c r="M25" s="50"/>
      <c r="N25" s="23" t="s">
        <v>51</v>
      </c>
      <c r="O25" s="50"/>
      <c r="P25" s="23" t="s">
        <v>52</v>
      </c>
      <c r="Q25" s="34"/>
      <c r="R25" s="51" t="s">
        <v>53</v>
      </c>
      <c r="S25" s="34">
        <f t="shared" ref="S25:S28" si="1">PRODUCT(M25,O25,Q25)</f>
        <v>0</v>
      </c>
      <c r="T25" s="34" t="s">
        <v>54</v>
      </c>
      <c r="U25" s="34" t="s">
        <v>55</v>
      </c>
      <c r="V25" s="34">
        <f t="shared" ref="V25:V27" si="2">PRODUCT(ROUNDDOWN(M25/11,0),O25,Q25)</f>
        <v>0</v>
      </c>
      <c r="W25" s="52" t="s">
        <v>56</v>
      </c>
    </row>
    <row r="26" spans="2:23" hidden="1" x14ac:dyDescent="0.55000000000000004">
      <c r="B26" s="144"/>
      <c r="C26" s="144"/>
      <c r="D26" s="144"/>
      <c r="E26" s="144"/>
      <c r="F26" s="147"/>
      <c r="G26" s="147"/>
      <c r="H26" s="147"/>
      <c r="I26" s="147"/>
      <c r="J26" s="147"/>
      <c r="K26" s="53"/>
      <c r="M26" s="50"/>
      <c r="N26" s="23" t="s">
        <v>51</v>
      </c>
      <c r="O26" s="50"/>
      <c r="P26" s="23" t="s">
        <v>52</v>
      </c>
      <c r="Q26" s="34"/>
      <c r="R26" s="51" t="s">
        <v>53</v>
      </c>
      <c r="S26" s="34">
        <f t="shared" si="1"/>
        <v>0</v>
      </c>
      <c r="T26" s="34" t="s">
        <v>54</v>
      </c>
      <c r="U26" s="34" t="s">
        <v>55</v>
      </c>
      <c r="V26" s="34">
        <f t="shared" si="2"/>
        <v>0</v>
      </c>
      <c r="W26" s="52" t="s">
        <v>56</v>
      </c>
    </row>
    <row r="27" spans="2:23" hidden="1" x14ac:dyDescent="0.55000000000000004">
      <c r="B27" s="144"/>
      <c r="C27" s="144"/>
      <c r="D27" s="144"/>
      <c r="E27" s="144"/>
      <c r="F27" s="147"/>
      <c r="G27" s="147"/>
      <c r="H27" s="147"/>
      <c r="I27" s="147"/>
      <c r="J27" s="147"/>
      <c r="K27" s="53"/>
      <c r="M27" s="50"/>
      <c r="N27" s="23" t="s">
        <v>51</v>
      </c>
      <c r="O27" s="50"/>
      <c r="P27" s="23" t="s">
        <v>52</v>
      </c>
      <c r="Q27" s="34"/>
      <c r="R27" s="51" t="s">
        <v>53</v>
      </c>
      <c r="S27" s="34">
        <f t="shared" si="1"/>
        <v>0</v>
      </c>
      <c r="T27" s="34" t="s">
        <v>54</v>
      </c>
      <c r="U27" s="34" t="s">
        <v>55</v>
      </c>
      <c r="V27" s="34">
        <f t="shared" si="2"/>
        <v>0</v>
      </c>
      <c r="W27" s="52" t="s">
        <v>56</v>
      </c>
    </row>
    <row r="28" spans="2:23" hidden="1" x14ac:dyDescent="0.55000000000000004">
      <c r="B28" s="144"/>
      <c r="C28" s="144"/>
      <c r="D28" s="144"/>
      <c r="E28" s="144"/>
      <c r="F28" s="147"/>
      <c r="G28" s="147"/>
      <c r="H28" s="147"/>
      <c r="I28" s="147"/>
      <c r="J28" s="147"/>
      <c r="K28" s="53"/>
      <c r="M28" s="50"/>
      <c r="N28" s="23" t="s">
        <v>51</v>
      </c>
      <c r="O28" s="50"/>
      <c r="P28" s="23" t="s">
        <v>52</v>
      </c>
      <c r="Q28" s="34"/>
      <c r="R28" s="51" t="s">
        <v>53</v>
      </c>
      <c r="S28" s="34">
        <f t="shared" si="1"/>
        <v>0</v>
      </c>
      <c r="T28" s="34" t="s">
        <v>54</v>
      </c>
      <c r="U28" s="34" t="s">
        <v>55</v>
      </c>
      <c r="V28" s="34">
        <f>PRODUCT(ROUNDDOWN(M28/11,0),O28,Q28)</f>
        <v>0</v>
      </c>
      <c r="W28" s="52" t="s">
        <v>56</v>
      </c>
    </row>
    <row r="29" spans="2:23" hidden="1" x14ac:dyDescent="0.55000000000000004">
      <c r="B29" s="141" t="s">
        <v>60</v>
      </c>
      <c r="C29" s="141"/>
      <c r="D29" s="141"/>
      <c r="E29" s="141"/>
      <c r="F29" s="147">
        <f>SUM(F24:G28)</f>
        <v>0</v>
      </c>
      <c r="G29" s="147"/>
      <c r="H29" s="54">
        <f>SUM(H24:H28)</f>
        <v>0</v>
      </c>
      <c r="I29" s="54">
        <f>SUM(I24:I28)</f>
        <v>0</v>
      </c>
      <c r="J29" s="54">
        <f>SUM(J24:J28)</f>
        <v>0</v>
      </c>
      <c r="K29" s="151"/>
      <c r="L29" s="152"/>
      <c r="M29" s="152"/>
      <c r="N29" s="152"/>
      <c r="O29" s="152"/>
      <c r="P29" s="152"/>
      <c r="Q29" s="152"/>
      <c r="R29" s="152"/>
      <c r="S29" s="152"/>
      <c r="T29" s="152"/>
      <c r="U29" s="152"/>
      <c r="V29" s="152"/>
      <c r="W29" s="153"/>
    </row>
    <row r="30" spans="2:23" hidden="1" x14ac:dyDescent="0.55000000000000004">
      <c r="B30" s="28" t="s">
        <v>61</v>
      </c>
      <c r="C30" s="23" t="s">
        <v>68</v>
      </c>
      <c r="H30" s="32"/>
      <c r="I30" s="32"/>
      <c r="J30" s="32"/>
      <c r="M30" s="34"/>
      <c r="O30" s="34"/>
      <c r="Q30" s="34"/>
      <c r="S30" s="34"/>
      <c r="T30" s="34"/>
      <c r="U30" s="34"/>
      <c r="V30" s="34"/>
    </row>
    <row r="31" spans="2:23" hidden="1" x14ac:dyDescent="0.55000000000000004">
      <c r="B31" s="55" t="s">
        <v>63</v>
      </c>
      <c r="C31" s="23" t="s">
        <v>4</v>
      </c>
      <c r="H31" s="32"/>
      <c r="I31" s="32"/>
      <c r="J31" s="32"/>
      <c r="M31" s="34"/>
      <c r="O31" s="34"/>
      <c r="Q31" s="34"/>
      <c r="S31" s="34"/>
      <c r="T31" s="34"/>
      <c r="U31" s="34"/>
      <c r="V31" s="34"/>
    </row>
    <row r="32" spans="2:23" hidden="1" x14ac:dyDescent="0.55000000000000004">
      <c r="B32" s="55">
        <v>3</v>
      </c>
      <c r="C32" s="23" t="s">
        <v>69</v>
      </c>
      <c r="H32" s="32"/>
      <c r="I32" s="32"/>
      <c r="J32" s="32"/>
      <c r="M32" s="34"/>
      <c r="O32" s="34"/>
      <c r="Q32" s="34"/>
      <c r="S32" s="34"/>
      <c r="T32" s="34"/>
      <c r="U32" s="34"/>
      <c r="V32" s="34"/>
    </row>
    <row r="33" spans="2:23" ht="16.25" hidden="1" customHeight="1" x14ac:dyDescent="0.55000000000000004">
      <c r="H33" s="32"/>
      <c r="I33" s="32"/>
      <c r="J33" s="32"/>
      <c r="M33" s="34"/>
      <c r="O33" s="34"/>
      <c r="Q33" s="34"/>
      <c r="S33" s="34"/>
      <c r="T33" s="34"/>
      <c r="U33" s="34"/>
      <c r="V33" s="34"/>
    </row>
    <row r="34" spans="2:23" hidden="1" x14ac:dyDescent="0.55000000000000004">
      <c r="B34" s="29" t="s">
        <v>2</v>
      </c>
      <c r="H34" s="32"/>
      <c r="I34" s="32"/>
      <c r="J34" s="32"/>
      <c r="M34" s="34"/>
      <c r="O34" s="34"/>
      <c r="Q34" s="34"/>
      <c r="S34" s="34"/>
      <c r="T34" s="34"/>
      <c r="U34" s="34"/>
      <c r="V34" s="34"/>
    </row>
    <row r="35" spans="2:23" ht="13.25" hidden="1" customHeight="1" x14ac:dyDescent="0.55000000000000004">
      <c r="H35" s="32"/>
      <c r="I35" s="32"/>
      <c r="J35" s="32"/>
      <c r="M35" s="34"/>
      <c r="O35" s="34"/>
      <c r="Q35" s="194" t="s">
        <v>179</v>
      </c>
      <c r="R35" s="194"/>
      <c r="S35" s="194"/>
      <c r="T35" s="194"/>
      <c r="U35" s="34"/>
      <c r="V35" s="34"/>
      <c r="W35" s="28" t="s">
        <v>5</v>
      </c>
    </row>
    <row r="36" spans="2:23" hidden="1" x14ac:dyDescent="0.55000000000000004">
      <c r="B36" s="189" t="s">
        <v>70</v>
      </c>
      <c r="C36" s="191" t="s">
        <v>65</v>
      </c>
      <c r="D36" s="191" t="s">
        <v>71</v>
      </c>
      <c r="E36" s="191" t="s">
        <v>72</v>
      </c>
      <c r="F36" s="191" t="s">
        <v>73</v>
      </c>
      <c r="G36" s="191" t="s">
        <v>74</v>
      </c>
      <c r="H36" s="193" t="s">
        <v>75</v>
      </c>
      <c r="I36" s="143" t="s">
        <v>47</v>
      </c>
      <c r="J36" s="143"/>
      <c r="K36" s="141" t="s">
        <v>48</v>
      </c>
      <c r="L36" s="141"/>
      <c r="M36" s="141"/>
      <c r="N36" s="141"/>
      <c r="O36" s="141"/>
      <c r="P36" s="141"/>
      <c r="Q36" s="141"/>
      <c r="R36" s="141"/>
      <c r="S36" s="141"/>
      <c r="T36" s="141"/>
      <c r="U36" s="141"/>
      <c r="V36" s="141"/>
      <c r="W36" s="141"/>
    </row>
    <row r="37" spans="2:23" ht="91" hidden="1" x14ac:dyDescent="0.55000000000000004">
      <c r="B37" s="190"/>
      <c r="C37" s="192"/>
      <c r="D37" s="192"/>
      <c r="E37" s="192"/>
      <c r="F37" s="192"/>
      <c r="G37" s="192"/>
      <c r="H37" s="143"/>
      <c r="I37" s="57" t="s">
        <v>76</v>
      </c>
      <c r="J37" s="39" t="s">
        <v>50</v>
      </c>
      <c r="K37" s="141"/>
      <c r="L37" s="141"/>
      <c r="M37" s="141"/>
      <c r="N37" s="141"/>
      <c r="O37" s="141"/>
      <c r="P37" s="141"/>
      <c r="Q37" s="141"/>
      <c r="R37" s="141"/>
      <c r="S37" s="141"/>
      <c r="T37" s="141"/>
      <c r="U37" s="141"/>
      <c r="V37" s="141"/>
      <c r="W37" s="141"/>
    </row>
    <row r="38" spans="2:23" hidden="1" x14ac:dyDescent="0.55000000000000004">
      <c r="B38" s="58"/>
      <c r="C38" s="58"/>
      <c r="D38" s="59"/>
      <c r="E38" s="59"/>
      <c r="F38" s="60"/>
      <c r="G38" s="59"/>
      <c r="H38" s="41">
        <f>D38*G38</f>
        <v>0</v>
      </c>
      <c r="I38" s="41">
        <f>MINA(ROUNDDOWN(E38*G38*1/2-IFERROR(M38*(E38/2)/D38,M38),0),ROUNDDOWN(D38*G38-M38,0))</f>
        <v>0</v>
      </c>
      <c r="J38" s="41">
        <f>H38-I38</f>
        <v>0</v>
      </c>
      <c r="K38" s="56"/>
      <c r="L38" s="43"/>
      <c r="M38" s="46"/>
      <c r="N38" s="45"/>
      <c r="O38" s="46"/>
      <c r="P38" s="45"/>
      <c r="Q38" s="46"/>
      <c r="R38" s="47"/>
      <c r="S38" s="46"/>
      <c r="T38" s="46"/>
      <c r="U38" s="46"/>
      <c r="V38" s="46"/>
      <c r="W38" s="48"/>
    </row>
    <row r="39" spans="2:23" hidden="1" x14ac:dyDescent="0.55000000000000004">
      <c r="B39" s="58"/>
      <c r="C39" s="58"/>
      <c r="D39" s="59"/>
      <c r="E39" s="59"/>
      <c r="F39" s="60"/>
      <c r="G39" s="59"/>
      <c r="H39" s="41">
        <f t="shared" ref="H39:H52" si="3">D39*G39</f>
        <v>0</v>
      </c>
      <c r="I39" s="41">
        <f t="shared" ref="I39:I52" si="4">MINA(ROUNDDOWN(E39*G39*1/2-IFERROR(M39*(E39/2)/D39,M39),0),ROUNDDOWN(D39*G39-M39,0))</f>
        <v>0</v>
      </c>
      <c r="J39" s="41">
        <f t="shared" ref="J39:J52" si="5">H39-I39</f>
        <v>0</v>
      </c>
      <c r="K39" s="56"/>
      <c r="L39" s="43"/>
      <c r="M39" s="46"/>
      <c r="N39" s="45"/>
      <c r="O39" s="46"/>
      <c r="P39" s="45"/>
      <c r="Q39" s="46"/>
      <c r="R39" s="47"/>
      <c r="S39" s="46"/>
      <c r="T39" s="46"/>
      <c r="U39" s="46"/>
      <c r="V39" s="46"/>
      <c r="W39" s="48"/>
    </row>
    <row r="40" spans="2:23" hidden="1" x14ac:dyDescent="0.55000000000000004">
      <c r="B40" s="58"/>
      <c r="C40" s="58"/>
      <c r="D40" s="59"/>
      <c r="E40" s="59"/>
      <c r="F40" s="60"/>
      <c r="G40" s="59"/>
      <c r="H40" s="41">
        <f t="shared" si="3"/>
        <v>0</v>
      </c>
      <c r="I40" s="41">
        <f t="shared" si="4"/>
        <v>0</v>
      </c>
      <c r="J40" s="41">
        <f t="shared" si="5"/>
        <v>0</v>
      </c>
      <c r="K40" s="56"/>
      <c r="L40" s="43"/>
      <c r="M40" s="46"/>
      <c r="N40" s="45"/>
      <c r="O40" s="46"/>
      <c r="P40" s="45"/>
      <c r="Q40" s="46"/>
      <c r="R40" s="47"/>
      <c r="S40" s="46"/>
      <c r="T40" s="46"/>
      <c r="U40" s="46"/>
      <c r="V40" s="46"/>
      <c r="W40" s="48"/>
    </row>
    <row r="41" spans="2:23" hidden="1" x14ac:dyDescent="0.55000000000000004">
      <c r="B41" s="58"/>
      <c r="C41" s="58"/>
      <c r="D41" s="59"/>
      <c r="E41" s="59"/>
      <c r="F41" s="60"/>
      <c r="G41" s="59"/>
      <c r="H41" s="41">
        <f t="shared" si="3"/>
        <v>0</v>
      </c>
      <c r="I41" s="41">
        <f t="shared" si="4"/>
        <v>0</v>
      </c>
      <c r="J41" s="41">
        <f t="shared" si="5"/>
        <v>0</v>
      </c>
      <c r="K41" s="56"/>
      <c r="L41" s="43"/>
      <c r="M41" s="46"/>
      <c r="N41" s="45"/>
      <c r="O41" s="46"/>
      <c r="P41" s="45"/>
      <c r="Q41" s="46"/>
      <c r="R41" s="47"/>
      <c r="S41" s="46"/>
      <c r="T41" s="46"/>
      <c r="U41" s="46"/>
      <c r="V41" s="46"/>
      <c r="W41" s="48"/>
    </row>
    <row r="42" spans="2:23" hidden="1" x14ac:dyDescent="0.55000000000000004">
      <c r="B42" s="58"/>
      <c r="C42" s="58"/>
      <c r="D42" s="59"/>
      <c r="E42" s="59"/>
      <c r="F42" s="60"/>
      <c r="G42" s="59"/>
      <c r="H42" s="41">
        <f t="shared" si="3"/>
        <v>0</v>
      </c>
      <c r="I42" s="41">
        <f t="shared" si="4"/>
        <v>0</v>
      </c>
      <c r="J42" s="41">
        <f t="shared" si="5"/>
        <v>0</v>
      </c>
      <c r="K42" s="56"/>
      <c r="L42" s="43"/>
      <c r="M42" s="46"/>
      <c r="N42" s="45"/>
      <c r="O42" s="46"/>
      <c r="P42" s="45"/>
      <c r="Q42" s="46"/>
      <c r="R42" s="47"/>
      <c r="S42" s="46"/>
      <c r="T42" s="46"/>
      <c r="U42" s="46"/>
      <c r="V42" s="46"/>
      <c r="W42" s="48"/>
    </row>
    <row r="43" spans="2:23" hidden="1" x14ac:dyDescent="0.55000000000000004">
      <c r="B43" s="58"/>
      <c r="C43" s="58"/>
      <c r="D43" s="59"/>
      <c r="E43" s="59"/>
      <c r="F43" s="60"/>
      <c r="G43" s="59"/>
      <c r="H43" s="41">
        <f t="shared" si="3"/>
        <v>0</v>
      </c>
      <c r="I43" s="41">
        <f t="shared" si="4"/>
        <v>0</v>
      </c>
      <c r="J43" s="41">
        <f t="shared" si="5"/>
        <v>0</v>
      </c>
      <c r="K43" s="56"/>
      <c r="L43" s="43"/>
      <c r="M43" s="46"/>
      <c r="N43" s="45"/>
      <c r="O43" s="46"/>
      <c r="P43" s="45"/>
      <c r="Q43" s="46"/>
      <c r="R43" s="47"/>
      <c r="S43" s="46"/>
      <c r="T43" s="46"/>
      <c r="U43" s="46"/>
      <c r="V43" s="46"/>
      <c r="W43" s="48"/>
    </row>
    <row r="44" spans="2:23" hidden="1" x14ac:dyDescent="0.55000000000000004">
      <c r="B44" s="58"/>
      <c r="C44" s="58"/>
      <c r="D44" s="59"/>
      <c r="E44" s="59"/>
      <c r="F44" s="60"/>
      <c r="G44" s="59"/>
      <c r="H44" s="41">
        <f t="shared" si="3"/>
        <v>0</v>
      </c>
      <c r="I44" s="41">
        <f t="shared" si="4"/>
        <v>0</v>
      </c>
      <c r="J44" s="41">
        <f t="shared" si="5"/>
        <v>0</v>
      </c>
      <c r="K44" s="56"/>
      <c r="L44" s="43"/>
      <c r="M44" s="46"/>
      <c r="N44" s="45"/>
      <c r="O44" s="46"/>
      <c r="P44" s="45"/>
      <c r="Q44" s="46"/>
      <c r="R44" s="47"/>
      <c r="S44" s="46"/>
      <c r="T44" s="46"/>
      <c r="U44" s="46"/>
      <c r="V44" s="46"/>
      <c r="W44" s="48"/>
    </row>
    <row r="45" spans="2:23" hidden="1" x14ac:dyDescent="0.55000000000000004">
      <c r="B45" s="58"/>
      <c r="C45" s="58"/>
      <c r="D45" s="59"/>
      <c r="E45" s="59"/>
      <c r="F45" s="60"/>
      <c r="G45" s="59"/>
      <c r="H45" s="41">
        <f t="shared" si="3"/>
        <v>0</v>
      </c>
      <c r="I45" s="41">
        <f t="shared" si="4"/>
        <v>0</v>
      </c>
      <c r="J45" s="41">
        <f t="shared" si="5"/>
        <v>0</v>
      </c>
      <c r="K45" s="56"/>
      <c r="L45" s="43"/>
      <c r="M45" s="46"/>
      <c r="N45" s="45"/>
      <c r="O45" s="46"/>
      <c r="P45" s="45"/>
      <c r="Q45" s="46"/>
      <c r="R45" s="47"/>
      <c r="S45" s="46"/>
      <c r="T45" s="46"/>
      <c r="U45" s="46"/>
      <c r="V45" s="46"/>
      <c r="W45" s="48"/>
    </row>
    <row r="46" spans="2:23" hidden="1" x14ac:dyDescent="0.55000000000000004">
      <c r="B46" s="58"/>
      <c r="C46" s="58"/>
      <c r="D46" s="59"/>
      <c r="E46" s="59"/>
      <c r="F46" s="60"/>
      <c r="G46" s="59"/>
      <c r="H46" s="41">
        <f t="shared" si="3"/>
        <v>0</v>
      </c>
      <c r="I46" s="41">
        <f t="shared" si="4"/>
        <v>0</v>
      </c>
      <c r="J46" s="41">
        <f t="shared" si="5"/>
        <v>0</v>
      </c>
      <c r="K46" s="56"/>
      <c r="L46" s="43"/>
      <c r="M46" s="46"/>
      <c r="N46" s="45"/>
      <c r="O46" s="46"/>
      <c r="P46" s="45"/>
      <c r="Q46" s="46"/>
      <c r="R46" s="47"/>
      <c r="S46" s="46"/>
      <c r="T46" s="46"/>
      <c r="U46" s="46"/>
      <c r="V46" s="46"/>
      <c r="W46" s="48"/>
    </row>
    <row r="47" spans="2:23" hidden="1" x14ac:dyDescent="0.55000000000000004">
      <c r="B47" s="58"/>
      <c r="C47" s="58"/>
      <c r="D47" s="59"/>
      <c r="E47" s="59"/>
      <c r="F47" s="60"/>
      <c r="G47" s="59"/>
      <c r="H47" s="41">
        <f t="shared" si="3"/>
        <v>0</v>
      </c>
      <c r="I47" s="41">
        <f t="shared" si="4"/>
        <v>0</v>
      </c>
      <c r="J47" s="41">
        <f t="shared" si="5"/>
        <v>0</v>
      </c>
      <c r="K47" s="56"/>
      <c r="L47" s="43"/>
      <c r="M47" s="46"/>
      <c r="N47" s="45"/>
      <c r="O47" s="46"/>
      <c r="P47" s="45"/>
      <c r="Q47" s="46"/>
      <c r="R47" s="47"/>
      <c r="S47" s="46"/>
      <c r="T47" s="46"/>
      <c r="U47" s="46"/>
      <c r="V47" s="46"/>
      <c r="W47" s="48"/>
    </row>
    <row r="48" spans="2:23" hidden="1" x14ac:dyDescent="0.55000000000000004">
      <c r="B48" s="58"/>
      <c r="C48" s="58"/>
      <c r="D48" s="59"/>
      <c r="E48" s="59"/>
      <c r="F48" s="60"/>
      <c r="G48" s="59"/>
      <c r="H48" s="41">
        <f t="shared" si="3"/>
        <v>0</v>
      </c>
      <c r="I48" s="41">
        <f t="shared" si="4"/>
        <v>0</v>
      </c>
      <c r="J48" s="41">
        <f t="shared" si="5"/>
        <v>0</v>
      </c>
      <c r="K48" s="56"/>
      <c r="L48" s="43"/>
      <c r="M48" s="46"/>
      <c r="N48" s="45"/>
      <c r="O48" s="46"/>
      <c r="P48" s="45"/>
      <c r="Q48" s="46"/>
      <c r="R48" s="47"/>
      <c r="S48" s="46"/>
      <c r="T48" s="46"/>
      <c r="U48" s="46"/>
      <c r="V48" s="46"/>
      <c r="W48" s="48"/>
    </row>
    <row r="49" spans="2:23" hidden="1" x14ac:dyDescent="0.55000000000000004">
      <c r="B49" s="58"/>
      <c r="C49" s="58"/>
      <c r="D49" s="59"/>
      <c r="E49" s="59"/>
      <c r="F49" s="60"/>
      <c r="G49" s="59"/>
      <c r="H49" s="41">
        <f t="shared" si="3"/>
        <v>0</v>
      </c>
      <c r="I49" s="41">
        <f t="shared" si="4"/>
        <v>0</v>
      </c>
      <c r="J49" s="41">
        <f t="shared" si="5"/>
        <v>0</v>
      </c>
      <c r="K49" s="56"/>
      <c r="L49" s="43"/>
      <c r="M49" s="46"/>
      <c r="N49" s="45"/>
      <c r="O49" s="46"/>
      <c r="P49" s="45"/>
      <c r="Q49" s="46"/>
      <c r="R49" s="47"/>
      <c r="S49" s="46"/>
      <c r="T49" s="46"/>
      <c r="U49" s="46"/>
      <c r="V49" s="46"/>
      <c r="W49" s="48"/>
    </row>
    <row r="50" spans="2:23" hidden="1" x14ac:dyDescent="0.55000000000000004">
      <c r="B50" s="58"/>
      <c r="C50" s="58"/>
      <c r="D50" s="59"/>
      <c r="E50" s="59"/>
      <c r="F50" s="60"/>
      <c r="G50" s="59"/>
      <c r="H50" s="41">
        <f t="shared" si="3"/>
        <v>0</v>
      </c>
      <c r="I50" s="41">
        <f t="shared" si="4"/>
        <v>0</v>
      </c>
      <c r="J50" s="41">
        <f t="shared" si="5"/>
        <v>0</v>
      </c>
      <c r="K50" s="56"/>
      <c r="L50" s="43"/>
      <c r="M50" s="46"/>
      <c r="N50" s="45"/>
      <c r="O50" s="46"/>
      <c r="P50" s="45"/>
      <c r="Q50" s="46"/>
      <c r="R50" s="47"/>
      <c r="S50" s="46"/>
      <c r="T50" s="46"/>
      <c r="U50" s="46"/>
      <c r="V50" s="46"/>
      <c r="W50" s="48"/>
    </row>
    <row r="51" spans="2:23" hidden="1" x14ac:dyDescent="0.55000000000000004">
      <c r="B51" s="58"/>
      <c r="C51" s="58"/>
      <c r="D51" s="59"/>
      <c r="E51" s="59"/>
      <c r="F51" s="60"/>
      <c r="G51" s="59"/>
      <c r="H51" s="41">
        <f t="shared" si="3"/>
        <v>0</v>
      </c>
      <c r="I51" s="41">
        <f t="shared" si="4"/>
        <v>0</v>
      </c>
      <c r="J51" s="41">
        <f t="shared" si="5"/>
        <v>0</v>
      </c>
      <c r="K51" s="56"/>
      <c r="L51" s="43"/>
      <c r="M51" s="46"/>
      <c r="N51" s="45"/>
      <c r="O51" s="46"/>
      <c r="P51" s="45"/>
      <c r="Q51" s="46"/>
      <c r="R51" s="47"/>
      <c r="S51" s="46"/>
      <c r="T51" s="46"/>
      <c r="U51" s="46"/>
      <c r="V51" s="46"/>
      <c r="W51" s="48"/>
    </row>
    <row r="52" spans="2:23" hidden="1" x14ac:dyDescent="0.55000000000000004">
      <c r="B52" s="58"/>
      <c r="C52" s="58"/>
      <c r="D52" s="59"/>
      <c r="E52" s="59"/>
      <c r="F52" s="60"/>
      <c r="G52" s="59"/>
      <c r="H52" s="41">
        <f t="shared" si="3"/>
        <v>0</v>
      </c>
      <c r="I52" s="41">
        <f t="shared" si="4"/>
        <v>0</v>
      </c>
      <c r="J52" s="41">
        <f t="shared" si="5"/>
        <v>0</v>
      </c>
      <c r="K52" s="56"/>
      <c r="L52" s="43"/>
      <c r="M52" s="46"/>
      <c r="N52" s="45"/>
      <c r="O52" s="46"/>
      <c r="P52" s="45"/>
      <c r="Q52" s="46"/>
      <c r="R52" s="47"/>
      <c r="S52" s="46"/>
      <c r="T52" s="46"/>
      <c r="U52" s="46"/>
      <c r="V52" s="46"/>
      <c r="W52" s="48"/>
    </row>
    <row r="53" spans="2:23" hidden="1" x14ac:dyDescent="0.55000000000000004">
      <c r="B53" s="61" t="s">
        <v>60</v>
      </c>
      <c r="C53" s="62"/>
      <c r="D53" s="62"/>
      <c r="E53" s="62"/>
      <c r="F53" s="62"/>
      <c r="G53" s="54">
        <f>SUM(G38:G52)</f>
        <v>0</v>
      </c>
      <c r="H53" s="54">
        <f t="shared" ref="H53:J53" si="6">SUM(H38:H52)</f>
        <v>0</v>
      </c>
      <c r="I53" s="54">
        <f t="shared" si="6"/>
        <v>0</v>
      </c>
      <c r="J53" s="54">
        <f t="shared" si="6"/>
        <v>0</v>
      </c>
      <c r="K53" s="151"/>
      <c r="L53" s="152"/>
      <c r="M53" s="152"/>
      <c r="N53" s="152"/>
      <c r="O53" s="152"/>
      <c r="P53" s="152"/>
      <c r="Q53" s="152"/>
      <c r="R53" s="152"/>
      <c r="S53" s="152"/>
      <c r="T53" s="152"/>
      <c r="U53" s="152"/>
      <c r="V53" s="152"/>
      <c r="W53" s="153"/>
    </row>
    <row r="54" spans="2:23" hidden="1" x14ac:dyDescent="0.55000000000000004">
      <c r="B54" s="28" t="s">
        <v>61</v>
      </c>
      <c r="C54" s="195" t="s">
        <v>77</v>
      </c>
      <c r="D54" s="195"/>
      <c r="E54" s="195"/>
      <c r="H54" s="32"/>
      <c r="I54" s="32"/>
      <c r="J54" s="32"/>
      <c r="M54" s="34"/>
      <c r="O54" s="34"/>
      <c r="Q54" s="34"/>
      <c r="S54" s="34"/>
      <c r="T54" s="34"/>
      <c r="U54" s="34"/>
      <c r="V54" s="34"/>
    </row>
    <row r="55" spans="2:23" hidden="1" x14ac:dyDescent="0.55000000000000004">
      <c r="B55" s="28"/>
      <c r="C55" s="63"/>
      <c r="D55" s="63"/>
      <c r="E55" s="63"/>
      <c r="H55" s="32"/>
      <c r="I55" s="32"/>
      <c r="J55" s="32"/>
      <c r="M55" s="34"/>
      <c r="O55" s="34"/>
      <c r="Q55" s="34"/>
      <c r="S55" s="34"/>
      <c r="T55" s="34"/>
      <c r="U55" s="34"/>
      <c r="V55" s="34"/>
    </row>
    <row r="56" spans="2:23" hidden="1" x14ac:dyDescent="0.55000000000000004">
      <c r="B56" s="23" t="s">
        <v>78</v>
      </c>
      <c r="C56" s="63"/>
      <c r="D56" s="63"/>
      <c r="E56" s="63"/>
      <c r="H56" s="32"/>
      <c r="I56" s="32"/>
      <c r="J56" s="32"/>
      <c r="M56" s="34"/>
      <c r="O56" s="34"/>
      <c r="Q56" s="34"/>
      <c r="S56" s="34"/>
      <c r="T56" s="34"/>
      <c r="U56" s="34"/>
      <c r="V56" s="34"/>
    </row>
    <row r="57" spans="2:23" hidden="1" x14ac:dyDescent="0.55000000000000004">
      <c r="H57" s="32"/>
      <c r="I57" s="32"/>
      <c r="J57" s="32"/>
      <c r="M57" s="34"/>
      <c r="O57" s="34"/>
      <c r="Q57" s="34"/>
      <c r="S57" s="194" t="s">
        <v>178</v>
      </c>
      <c r="T57" s="194"/>
      <c r="U57" s="34"/>
      <c r="V57" s="34"/>
      <c r="W57" s="28" t="s">
        <v>3</v>
      </c>
    </row>
    <row r="58" spans="2:23" hidden="1" x14ac:dyDescent="0.55000000000000004">
      <c r="B58" s="154" t="s">
        <v>79</v>
      </c>
      <c r="C58" s="156"/>
      <c r="D58" s="154" t="s">
        <v>44</v>
      </c>
      <c r="E58" s="155"/>
      <c r="F58" s="155"/>
      <c r="G58" s="156"/>
      <c r="H58" s="143" t="s">
        <v>46</v>
      </c>
      <c r="I58" s="143" t="s">
        <v>47</v>
      </c>
      <c r="J58" s="143"/>
      <c r="K58" s="141" t="s">
        <v>48</v>
      </c>
      <c r="L58" s="141"/>
      <c r="M58" s="141"/>
      <c r="N58" s="141"/>
      <c r="O58" s="141"/>
      <c r="P58" s="141"/>
      <c r="Q58" s="141"/>
      <c r="R58" s="141"/>
      <c r="S58" s="141"/>
      <c r="T58" s="141"/>
      <c r="U58" s="141"/>
      <c r="V58" s="141"/>
      <c r="W58" s="141"/>
    </row>
    <row r="59" spans="2:23" hidden="1" x14ac:dyDescent="0.55000000000000004">
      <c r="B59" s="157"/>
      <c r="C59" s="159"/>
      <c r="D59" s="157"/>
      <c r="E59" s="158"/>
      <c r="F59" s="158"/>
      <c r="G59" s="159"/>
      <c r="H59" s="143"/>
      <c r="I59" s="39" t="s">
        <v>80</v>
      </c>
      <c r="J59" s="39" t="s">
        <v>50</v>
      </c>
      <c r="K59" s="141"/>
      <c r="L59" s="141"/>
      <c r="M59" s="141"/>
      <c r="N59" s="141"/>
      <c r="O59" s="141"/>
      <c r="P59" s="141"/>
      <c r="Q59" s="141"/>
      <c r="R59" s="141"/>
      <c r="S59" s="141"/>
      <c r="T59" s="141"/>
      <c r="U59" s="141"/>
      <c r="V59" s="141"/>
      <c r="W59" s="141"/>
    </row>
    <row r="60" spans="2:23" hidden="1" x14ac:dyDescent="0.55000000000000004">
      <c r="B60" s="161"/>
      <c r="C60" s="162"/>
      <c r="D60" s="165"/>
      <c r="E60" s="166"/>
      <c r="F60" s="166"/>
      <c r="G60" s="167"/>
      <c r="H60" s="147">
        <f>SUM(S60:S64)</f>
        <v>0</v>
      </c>
      <c r="I60" s="147">
        <f>SUM(S60:S64)-SUM(V60:V64)</f>
        <v>0</v>
      </c>
      <c r="J60" s="147">
        <f>H60-I60</f>
        <v>0</v>
      </c>
      <c r="K60" s="42"/>
      <c r="L60" s="43"/>
      <c r="M60" s="44"/>
      <c r="N60" s="45" t="s">
        <v>51</v>
      </c>
      <c r="O60" s="44"/>
      <c r="P60" s="45" t="s">
        <v>52</v>
      </c>
      <c r="Q60" s="46"/>
      <c r="R60" s="47" t="s">
        <v>53</v>
      </c>
      <c r="S60" s="46">
        <f>PRODUCT(M60,O60,Q60)</f>
        <v>0</v>
      </c>
      <c r="T60" s="46" t="s">
        <v>54</v>
      </c>
      <c r="U60" s="46" t="s">
        <v>55</v>
      </c>
      <c r="V60" s="44"/>
      <c r="W60" s="48" t="s">
        <v>56</v>
      </c>
    </row>
    <row r="61" spans="2:23" hidden="1" x14ac:dyDescent="0.55000000000000004">
      <c r="B61" s="163"/>
      <c r="C61" s="164"/>
      <c r="D61" s="168"/>
      <c r="E61" s="169"/>
      <c r="F61" s="169"/>
      <c r="G61" s="170"/>
      <c r="H61" s="147"/>
      <c r="I61" s="147"/>
      <c r="J61" s="147"/>
      <c r="K61" s="49"/>
      <c r="M61" s="50"/>
      <c r="N61" s="23" t="s">
        <v>51</v>
      </c>
      <c r="O61" s="50"/>
      <c r="P61" s="23" t="s">
        <v>52</v>
      </c>
      <c r="Q61" s="34"/>
      <c r="R61" s="51" t="s">
        <v>53</v>
      </c>
      <c r="S61" s="34">
        <f t="shared" ref="S61:S64" si="7">PRODUCT(M61,O61,Q61)</f>
        <v>0</v>
      </c>
      <c r="T61" s="34" t="s">
        <v>54</v>
      </c>
      <c r="U61" s="34" t="s">
        <v>55</v>
      </c>
      <c r="V61" s="50"/>
      <c r="W61" s="52" t="s">
        <v>56</v>
      </c>
    </row>
    <row r="62" spans="2:23" hidden="1" x14ac:dyDescent="0.55000000000000004">
      <c r="B62" s="163"/>
      <c r="C62" s="164"/>
      <c r="D62" s="168"/>
      <c r="E62" s="169"/>
      <c r="F62" s="169"/>
      <c r="G62" s="170"/>
      <c r="H62" s="147"/>
      <c r="I62" s="147"/>
      <c r="J62" s="147"/>
      <c r="K62" s="49"/>
      <c r="M62" s="50"/>
      <c r="N62" s="23" t="s">
        <v>51</v>
      </c>
      <c r="O62" s="50"/>
      <c r="P62" s="23" t="s">
        <v>52</v>
      </c>
      <c r="Q62" s="34"/>
      <c r="R62" s="51" t="s">
        <v>53</v>
      </c>
      <c r="S62" s="34">
        <f t="shared" si="7"/>
        <v>0</v>
      </c>
      <c r="T62" s="34" t="s">
        <v>54</v>
      </c>
      <c r="U62" s="34" t="s">
        <v>55</v>
      </c>
      <c r="V62" s="50"/>
      <c r="W62" s="52" t="s">
        <v>56</v>
      </c>
    </row>
    <row r="63" spans="2:23" hidden="1" x14ac:dyDescent="0.55000000000000004">
      <c r="B63" s="163"/>
      <c r="C63" s="164"/>
      <c r="D63" s="168"/>
      <c r="E63" s="169"/>
      <c r="F63" s="169"/>
      <c r="G63" s="170"/>
      <c r="H63" s="147"/>
      <c r="I63" s="147"/>
      <c r="J63" s="147"/>
      <c r="K63" s="49"/>
      <c r="M63" s="50"/>
      <c r="N63" s="23" t="s">
        <v>51</v>
      </c>
      <c r="O63" s="50"/>
      <c r="P63" s="23" t="s">
        <v>52</v>
      </c>
      <c r="Q63" s="34"/>
      <c r="R63" s="51" t="s">
        <v>53</v>
      </c>
      <c r="S63" s="34">
        <f t="shared" si="7"/>
        <v>0</v>
      </c>
      <c r="T63" s="34" t="s">
        <v>54</v>
      </c>
      <c r="U63" s="34" t="s">
        <v>55</v>
      </c>
      <c r="V63" s="50"/>
      <c r="W63" s="52" t="s">
        <v>56</v>
      </c>
    </row>
    <row r="64" spans="2:23" hidden="1" x14ac:dyDescent="0.55000000000000004">
      <c r="B64" s="163"/>
      <c r="C64" s="164"/>
      <c r="D64" s="171"/>
      <c r="E64" s="172"/>
      <c r="F64" s="172"/>
      <c r="G64" s="173"/>
      <c r="H64" s="147"/>
      <c r="I64" s="147"/>
      <c r="J64" s="147"/>
      <c r="K64" s="49"/>
      <c r="M64" s="50"/>
      <c r="N64" s="23" t="s">
        <v>51</v>
      </c>
      <c r="O64" s="50"/>
      <c r="P64" s="23" t="s">
        <v>52</v>
      </c>
      <c r="Q64" s="34"/>
      <c r="R64" s="51" t="s">
        <v>53</v>
      </c>
      <c r="S64" s="34">
        <f t="shared" si="7"/>
        <v>0</v>
      </c>
      <c r="T64" s="34" t="s">
        <v>54</v>
      </c>
      <c r="U64" s="34" t="s">
        <v>55</v>
      </c>
      <c r="V64" s="50"/>
      <c r="W64" s="52" t="s">
        <v>56</v>
      </c>
    </row>
    <row r="65" spans="2:23" hidden="1" x14ac:dyDescent="0.55000000000000004">
      <c r="B65" s="141" t="s">
        <v>60</v>
      </c>
      <c r="C65" s="141"/>
      <c r="D65" s="152"/>
      <c r="E65" s="152"/>
      <c r="F65" s="152"/>
      <c r="G65" s="153"/>
      <c r="H65" s="54">
        <f>SUM(H60)</f>
        <v>0</v>
      </c>
      <c r="I65" s="54">
        <f t="shared" ref="I65:J65" si="8">SUM(I60)</f>
        <v>0</v>
      </c>
      <c r="J65" s="54">
        <f t="shared" si="8"/>
        <v>0</v>
      </c>
      <c r="K65" s="151"/>
      <c r="L65" s="152"/>
      <c r="M65" s="152"/>
      <c r="N65" s="152"/>
      <c r="O65" s="152"/>
      <c r="P65" s="152"/>
      <c r="Q65" s="152"/>
      <c r="R65" s="152"/>
      <c r="S65" s="152"/>
      <c r="T65" s="152"/>
      <c r="U65" s="152"/>
      <c r="V65" s="152"/>
      <c r="W65" s="153"/>
    </row>
    <row r="66" spans="2:23" hidden="1" x14ac:dyDescent="0.55000000000000004">
      <c r="B66" s="28" t="s">
        <v>61</v>
      </c>
      <c r="C66" s="23" t="s">
        <v>81</v>
      </c>
      <c r="H66" s="23"/>
      <c r="I66" s="32"/>
      <c r="J66" s="32"/>
      <c r="K66" s="32"/>
      <c r="M66" s="33"/>
      <c r="N66" s="34"/>
      <c r="O66" s="23"/>
      <c r="P66" s="34"/>
      <c r="Q66" s="23"/>
      <c r="R66" s="34"/>
      <c r="S66" s="23"/>
      <c r="T66" s="34"/>
      <c r="U66" s="34"/>
      <c r="V66" s="34"/>
      <c r="W66" s="34"/>
    </row>
    <row r="67" spans="2:23" hidden="1" x14ac:dyDescent="0.55000000000000004">
      <c r="B67" s="55" t="s">
        <v>63</v>
      </c>
      <c r="C67" s="23" t="s">
        <v>4</v>
      </c>
      <c r="H67" s="23"/>
      <c r="I67" s="32"/>
      <c r="J67" s="32"/>
      <c r="K67" s="32"/>
      <c r="M67" s="33"/>
      <c r="N67" s="34"/>
      <c r="O67" s="23"/>
      <c r="P67" s="34"/>
      <c r="Q67" s="23"/>
      <c r="R67" s="34"/>
      <c r="S67" s="23"/>
      <c r="T67" s="34"/>
      <c r="U67" s="34"/>
      <c r="V67" s="34"/>
      <c r="W67" s="34"/>
    </row>
    <row r="68" spans="2:23" hidden="1" x14ac:dyDescent="0.55000000000000004">
      <c r="B68" s="55"/>
      <c r="H68" s="23"/>
      <c r="I68" s="32"/>
      <c r="J68" s="32"/>
      <c r="K68" s="32"/>
      <c r="M68" s="33"/>
      <c r="N68" s="34"/>
      <c r="O68" s="23"/>
      <c r="P68" s="34"/>
      <c r="Q68" s="23"/>
      <c r="R68" s="34"/>
      <c r="S68" s="23"/>
      <c r="T68" s="34"/>
      <c r="U68" s="34"/>
      <c r="V68" s="34"/>
      <c r="W68" s="34"/>
    </row>
    <row r="69" spans="2:23" hidden="1" x14ac:dyDescent="0.55000000000000004">
      <c r="B69" s="28"/>
      <c r="C69" s="63"/>
      <c r="D69" s="63"/>
      <c r="E69" s="63"/>
      <c r="H69" s="32"/>
      <c r="I69" s="32"/>
      <c r="J69" s="32"/>
      <c r="M69" s="34"/>
      <c r="O69" s="34"/>
      <c r="Q69" s="34"/>
      <c r="S69" s="34"/>
      <c r="T69" s="34"/>
      <c r="U69" s="34"/>
      <c r="V69" s="34"/>
    </row>
    <row r="70" spans="2:23" hidden="1" x14ac:dyDescent="0.55000000000000004">
      <c r="B70" s="55"/>
      <c r="H70" s="32"/>
      <c r="I70" s="32"/>
      <c r="J70" s="32"/>
      <c r="M70" s="34"/>
      <c r="O70" s="34"/>
      <c r="Q70" s="34"/>
      <c r="S70" s="34"/>
      <c r="T70" s="34"/>
      <c r="U70" s="34"/>
      <c r="V70" s="34"/>
    </row>
    <row r="71" spans="2:23" hidden="1" x14ac:dyDescent="0.55000000000000004">
      <c r="H71" s="32"/>
      <c r="I71" s="32"/>
      <c r="J71" s="32"/>
      <c r="M71" s="34"/>
      <c r="O71" s="34"/>
      <c r="Q71" s="34"/>
      <c r="S71" s="34"/>
      <c r="T71" s="34"/>
      <c r="U71" s="34"/>
      <c r="V71" s="34"/>
    </row>
    <row r="72" spans="2:23" hidden="1" x14ac:dyDescent="0.55000000000000004">
      <c r="H72" s="32"/>
      <c r="I72" s="32"/>
      <c r="J72" s="32"/>
      <c r="M72" s="34"/>
      <c r="O72" s="34"/>
      <c r="Q72" s="34"/>
      <c r="S72" s="34"/>
      <c r="T72" s="34"/>
      <c r="U72" s="34"/>
      <c r="V72" s="34"/>
    </row>
    <row r="73" spans="2:23" hidden="1" x14ac:dyDescent="0.55000000000000004">
      <c r="B73" s="23" t="s">
        <v>82</v>
      </c>
      <c r="H73" s="23"/>
      <c r="I73" s="32"/>
      <c r="J73" s="32"/>
      <c r="K73" s="32"/>
      <c r="M73" s="33"/>
      <c r="N73" s="34"/>
      <c r="O73" s="23"/>
      <c r="P73" s="34"/>
      <c r="Q73" s="23"/>
      <c r="R73" s="34"/>
      <c r="S73" s="23"/>
      <c r="T73" s="34"/>
      <c r="U73" s="34"/>
      <c r="V73" s="34"/>
      <c r="W73" s="34"/>
    </row>
    <row r="74" spans="2:23" hidden="1" x14ac:dyDescent="0.55000000000000004">
      <c r="B74" s="23" t="s">
        <v>83</v>
      </c>
      <c r="H74" s="23"/>
      <c r="I74" s="32"/>
      <c r="J74" s="32"/>
      <c r="K74" s="32"/>
      <c r="M74" s="33"/>
      <c r="N74" s="34"/>
      <c r="O74" s="23"/>
      <c r="P74" s="34"/>
      <c r="Q74" s="23"/>
      <c r="R74" s="34"/>
      <c r="S74" s="23"/>
      <c r="T74" s="34"/>
      <c r="U74" s="34"/>
      <c r="V74" s="34"/>
      <c r="W74" s="34"/>
    </row>
    <row r="75" spans="2:23" hidden="1" x14ac:dyDescent="0.55000000000000004">
      <c r="H75" s="23"/>
      <c r="I75" s="32"/>
      <c r="J75" s="32"/>
      <c r="K75" s="32"/>
      <c r="M75" s="33"/>
      <c r="N75" s="34"/>
      <c r="O75" s="23"/>
      <c r="P75" s="34"/>
      <c r="Q75" s="23"/>
      <c r="R75" s="34"/>
      <c r="S75" s="160" t="s">
        <v>178</v>
      </c>
      <c r="T75" s="160"/>
      <c r="U75" s="34"/>
      <c r="V75" s="34"/>
      <c r="W75" s="34"/>
    </row>
    <row r="76" spans="2:23" hidden="1" x14ac:dyDescent="0.55000000000000004">
      <c r="B76" s="154" t="s">
        <v>44</v>
      </c>
      <c r="C76" s="155"/>
      <c r="D76" s="155"/>
      <c r="E76" s="155"/>
      <c r="F76" s="155"/>
      <c r="G76" s="156"/>
      <c r="H76" s="143" t="s">
        <v>46</v>
      </c>
      <c r="I76" s="143" t="s">
        <v>47</v>
      </c>
      <c r="J76" s="143"/>
      <c r="K76" s="141" t="s">
        <v>48</v>
      </c>
      <c r="L76" s="141"/>
      <c r="M76" s="141"/>
      <c r="N76" s="141"/>
      <c r="O76" s="141"/>
      <c r="P76" s="141"/>
      <c r="Q76" s="141"/>
      <c r="R76" s="141"/>
      <c r="S76" s="141"/>
      <c r="T76" s="141"/>
      <c r="U76" s="141"/>
      <c r="V76" s="141"/>
      <c r="W76" s="141"/>
    </row>
    <row r="77" spans="2:23" hidden="1" x14ac:dyDescent="0.55000000000000004">
      <c r="B77" s="157"/>
      <c r="C77" s="158"/>
      <c r="D77" s="158"/>
      <c r="E77" s="158"/>
      <c r="F77" s="158"/>
      <c r="G77" s="159"/>
      <c r="H77" s="143"/>
      <c r="I77" s="39" t="s">
        <v>49</v>
      </c>
      <c r="J77" s="39" t="s">
        <v>50</v>
      </c>
      <c r="K77" s="141"/>
      <c r="L77" s="141"/>
      <c r="M77" s="141"/>
      <c r="N77" s="141"/>
      <c r="O77" s="141"/>
      <c r="P77" s="141"/>
      <c r="Q77" s="141"/>
      <c r="R77" s="141"/>
      <c r="S77" s="141"/>
      <c r="T77" s="141"/>
      <c r="U77" s="141"/>
      <c r="V77" s="141"/>
      <c r="W77" s="141"/>
    </row>
    <row r="78" spans="2:23" hidden="1" x14ac:dyDescent="0.55000000000000004">
      <c r="B78" s="165"/>
      <c r="C78" s="166"/>
      <c r="D78" s="166"/>
      <c r="E78" s="166"/>
      <c r="F78" s="166"/>
      <c r="G78" s="167"/>
      <c r="H78" s="147">
        <f>SUM(S78:S82)</f>
        <v>0</v>
      </c>
      <c r="I78" s="147">
        <f>MINA(SUM(S78:S82)-SUM(V78:V82),15000000)</f>
        <v>0</v>
      </c>
      <c r="J78" s="147">
        <f>H78-I78</f>
        <v>0</v>
      </c>
      <c r="K78" s="42"/>
      <c r="L78" s="43"/>
      <c r="M78" s="44"/>
      <c r="N78" s="45" t="s">
        <v>51</v>
      </c>
      <c r="O78" s="44"/>
      <c r="P78" s="45" t="s">
        <v>52</v>
      </c>
      <c r="Q78" s="46"/>
      <c r="R78" s="47" t="s">
        <v>53</v>
      </c>
      <c r="S78" s="46">
        <f>PRODUCT(M78,O78,Q78)</f>
        <v>0</v>
      </c>
      <c r="T78" s="46" t="s">
        <v>54</v>
      </c>
      <c r="U78" s="46" t="s">
        <v>55</v>
      </c>
      <c r="V78" s="44"/>
      <c r="W78" s="48" t="s">
        <v>56</v>
      </c>
    </row>
    <row r="79" spans="2:23" hidden="1" x14ac:dyDescent="0.55000000000000004">
      <c r="B79" s="168"/>
      <c r="C79" s="169"/>
      <c r="D79" s="169"/>
      <c r="E79" s="169"/>
      <c r="F79" s="169"/>
      <c r="G79" s="170"/>
      <c r="H79" s="147"/>
      <c r="I79" s="147"/>
      <c r="J79" s="147"/>
      <c r="K79" s="49"/>
      <c r="M79" s="50"/>
      <c r="N79" s="23" t="s">
        <v>51</v>
      </c>
      <c r="O79" s="50"/>
      <c r="P79" s="23" t="s">
        <v>52</v>
      </c>
      <c r="Q79" s="34"/>
      <c r="R79" s="51" t="s">
        <v>53</v>
      </c>
      <c r="S79" s="34">
        <f t="shared" ref="S79:S82" si="9">PRODUCT(M79,O79,Q79)</f>
        <v>0</v>
      </c>
      <c r="T79" s="34" t="s">
        <v>54</v>
      </c>
      <c r="U79" s="34" t="s">
        <v>55</v>
      </c>
      <c r="V79" s="50"/>
      <c r="W79" s="52" t="s">
        <v>56</v>
      </c>
    </row>
    <row r="80" spans="2:23" hidden="1" x14ac:dyDescent="0.55000000000000004">
      <c r="B80" s="168"/>
      <c r="C80" s="169"/>
      <c r="D80" s="169"/>
      <c r="E80" s="169"/>
      <c r="F80" s="169"/>
      <c r="G80" s="170"/>
      <c r="H80" s="147"/>
      <c r="I80" s="147"/>
      <c r="J80" s="147"/>
      <c r="K80" s="49"/>
      <c r="M80" s="50"/>
      <c r="N80" s="23" t="s">
        <v>51</v>
      </c>
      <c r="O80" s="50"/>
      <c r="P80" s="23" t="s">
        <v>52</v>
      </c>
      <c r="Q80" s="34"/>
      <c r="R80" s="51" t="s">
        <v>53</v>
      </c>
      <c r="S80" s="34">
        <f t="shared" si="9"/>
        <v>0</v>
      </c>
      <c r="T80" s="34" t="s">
        <v>54</v>
      </c>
      <c r="U80" s="34" t="s">
        <v>55</v>
      </c>
      <c r="V80" s="50"/>
      <c r="W80" s="52" t="s">
        <v>56</v>
      </c>
    </row>
    <row r="81" spans="2:23" hidden="1" x14ac:dyDescent="0.55000000000000004">
      <c r="B81" s="168"/>
      <c r="C81" s="169"/>
      <c r="D81" s="169"/>
      <c r="E81" s="169"/>
      <c r="F81" s="169"/>
      <c r="G81" s="170"/>
      <c r="H81" s="147"/>
      <c r="I81" s="147"/>
      <c r="J81" s="147"/>
      <c r="K81" s="49"/>
      <c r="M81" s="50"/>
      <c r="N81" s="23" t="s">
        <v>51</v>
      </c>
      <c r="O81" s="50"/>
      <c r="P81" s="23" t="s">
        <v>52</v>
      </c>
      <c r="Q81" s="34"/>
      <c r="R81" s="51" t="s">
        <v>53</v>
      </c>
      <c r="S81" s="34">
        <f t="shared" si="9"/>
        <v>0</v>
      </c>
      <c r="T81" s="34" t="s">
        <v>54</v>
      </c>
      <c r="U81" s="34" t="s">
        <v>55</v>
      </c>
      <c r="V81" s="50"/>
      <c r="W81" s="52" t="s">
        <v>56</v>
      </c>
    </row>
    <row r="82" spans="2:23" hidden="1" x14ac:dyDescent="0.55000000000000004">
      <c r="B82" s="171"/>
      <c r="C82" s="172"/>
      <c r="D82" s="172"/>
      <c r="E82" s="172"/>
      <c r="F82" s="172"/>
      <c r="G82" s="173"/>
      <c r="H82" s="147"/>
      <c r="I82" s="147"/>
      <c r="J82" s="147"/>
      <c r="K82" s="49"/>
      <c r="M82" s="50"/>
      <c r="N82" s="23" t="s">
        <v>51</v>
      </c>
      <c r="O82" s="50"/>
      <c r="P82" s="23" t="s">
        <v>52</v>
      </c>
      <c r="Q82" s="34"/>
      <c r="R82" s="51" t="s">
        <v>53</v>
      </c>
      <c r="S82" s="34">
        <f t="shared" si="9"/>
        <v>0</v>
      </c>
      <c r="T82" s="34" t="s">
        <v>54</v>
      </c>
      <c r="U82" s="34" t="s">
        <v>55</v>
      </c>
      <c r="V82" s="50"/>
      <c r="W82" s="52" t="s">
        <v>56</v>
      </c>
    </row>
    <row r="83" spans="2:23" hidden="1" x14ac:dyDescent="0.55000000000000004">
      <c r="B83" s="148" t="s">
        <v>60</v>
      </c>
      <c r="C83" s="149"/>
      <c r="D83" s="149"/>
      <c r="E83" s="149"/>
      <c r="F83" s="149"/>
      <c r="G83" s="150"/>
      <c r="H83" s="54">
        <f>SUM(H78:H82)</f>
        <v>0</v>
      </c>
      <c r="I83" s="54">
        <f>SUM(I78:I82)</f>
        <v>0</v>
      </c>
      <c r="J83" s="54">
        <f>SUM(J78:J82)</f>
        <v>0</v>
      </c>
      <c r="K83" s="151"/>
      <c r="L83" s="152"/>
      <c r="M83" s="152"/>
      <c r="N83" s="152"/>
      <c r="O83" s="152"/>
      <c r="P83" s="152"/>
      <c r="Q83" s="152"/>
      <c r="R83" s="152"/>
      <c r="S83" s="152"/>
      <c r="T83" s="152"/>
      <c r="U83" s="152"/>
      <c r="V83" s="152"/>
      <c r="W83" s="153"/>
    </row>
    <row r="84" spans="2:23" hidden="1" x14ac:dyDescent="0.55000000000000004">
      <c r="B84" s="28" t="s">
        <v>61</v>
      </c>
      <c r="C84" s="23" t="s">
        <v>84</v>
      </c>
      <c r="H84" s="32"/>
      <c r="I84" s="32"/>
      <c r="J84" s="32"/>
      <c r="M84" s="34"/>
      <c r="O84" s="34"/>
      <c r="Q84" s="34"/>
      <c r="S84" s="34"/>
      <c r="T84" s="34"/>
      <c r="U84" s="34"/>
      <c r="V84" s="34"/>
    </row>
    <row r="85" spans="2:23" hidden="1" x14ac:dyDescent="0.55000000000000004">
      <c r="B85" s="55" t="s">
        <v>63</v>
      </c>
      <c r="C85" s="23" t="s">
        <v>4</v>
      </c>
      <c r="H85" s="32"/>
      <c r="I85" s="32"/>
      <c r="J85" s="32"/>
      <c r="M85" s="34"/>
      <c r="O85" s="34"/>
      <c r="Q85" s="34"/>
      <c r="S85" s="34"/>
      <c r="T85" s="34"/>
      <c r="U85" s="34"/>
      <c r="V85" s="34"/>
    </row>
    <row r="86" spans="2:23" hidden="1" x14ac:dyDescent="0.55000000000000004">
      <c r="B86" s="55"/>
      <c r="H86" s="32"/>
      <c r="I86" s="32"/>
      <c r="J86" s="32"/>
      <c r="M86" s="34"/>
      <c r="O86" s="34"/>
      <c r="Q86" s="34"/>
      <c r="S86" s="34"/>
      <c r="T86" s="34"/>
      <c r="U86" s="34"/>
      <c r="V86" s="34"/>
    </row>
    <row r="87" spans="2:23" hidden="1" x14ac:dyDescent="0.55000000000000004">
      <c r="B87" s="51" t="s">
        <v>85</v>
      </c>
      <c r="H87" s="23"/>
      <c r="I87" s="32"/>
      <c r="J87" s="32"/>
      <c r="K87" s="32"/>
      <c r="M87" s="33"/>
      <c r="N87" s="34"/>
      <c r="O87" s="23"/>
      <c r="P87" s="34"/>
      <c r="Q87" s="23"/>
      <c r="R87" s="34"/>
      <c r="S87" s="23"/>
      <c r="T87" s="34"/>
      <c r="U87" s="34"/>
      <c r="V87" s="34"/>
      <c r="W87" s="34"/>
    </row>
    <row r="88" spans="2:23" hidden="1" x14ac:dyDescent="0.55000000000000004">
      <c r="B88" s="51" t="s">
        <v>86</v>
      </c>
      <c r="H88" s="23"/>
      <c r="I88" s="32"/>
      <c r="J88" s="32"/>
      <c r="K88" s="32"/>
      <c r="M88" s="33"/>
      <c r="N88" s="34"/>
      <c r="O88" s="23"/>
      <c r="P88" s="34"/>
      <c r="Q88" s="23"/>
      <c r="R88" s="34"/>
      <c r="S88" s="160" t="s">
        <v>178</v>
      </c>
      <c r="T88" s="160"/>
      <c r="U88" s="34"/>
      <c r="V88" s="34"/>
      <c r="W88" s="34"/>
    </row>
    <row r="89" spans="2:23" hidden="1" x14ac:dyDescent="0.55000000000000004">
      <c r="B89" s="154" t="s">
        <v>44</v>
      </c>
      <c r="C89" s="155"/>
      <c r="D89" s="155"/>
      <c r="E89" s="155"/>
      <c r="F89" s="155"/>
      <c r="G89" s="156"/>
      <c r="H89" s="143" t="s">
        <v>46</v>
      </c>
      <c r="I89" s="143" t="s">
        <v>47</v>
      </c>
      <c r="J89" s="143"/>
      <c r="K89" s="141" t="s">
        <v>48</v>
      </c>
      <c r="L89" s="141"/>
      <c r="M89" s="141"/>
      <c r="N89" s="141"/>
      <c r="O89" s="141"/>
      <c r="P89" s="141"/>
      <c r="Q89" s="141"/>
      <c r="R89" s="141"/>
      <c r="S89" s="141"/>
      <c r="T89" s="141"/>
      <c r="U89" s="141"/>
      <c r="V89" s="141"/>
      <c r="W89" s="141"/>
    </row>
    <row r="90" spans="2:23" hidden="1" x14ac:dyDescent="0.55000000000000004">
      <c r="B90" s="157"/>
      <c r="C90" s="158"/>
      <c r="D90" s="158"/>
      <c r="E90" s="158"/>
      <c r="F90" s="158"/>
      <c r="G90" s="159"/>
      <c r="H90" s="143"/>
      <c r="I90" s="39" t="s">
        <v>80</v>
      </c>
      <c r="J90" s="39" t="s">
        <v>50</v>
      </c>
      <c r="K90" s="141"/>
      <c r="L90" s="141"/>
      <c r="M90" s="141"/>
      <c r="N90" s="141"/>
      <c r="O90" s="141"/>
      <c r="P90" s="141"/>
      <c r="Q90" s="141"/>
      <c r="R90" s="141"/>
      <c r="S90" s="141"/>
      <c r="T90" s="141"/>
      <c r="U90" s="141"/>
      <c r="V90" s="141"/>
      <c r="W90" s="141"/>
    </row>
    <row r="91" spans="2:23" hidden="1" x14ac:dyDescent="0.55000000000000004">
      <c r="B91" s="165"/>
      <c r="C91" s="166"/>
      <c r="D91" s="166"/>
      <c r="E91" s="166"/>
      <c r="F91" s="166"/>
      <c r="G91" s="167"/>
      <c r="H91" s="147">
        <f>SUM(S91:S95)</f>
        <v>0</v>
      </c>
      <c r="I91" s="147">
        <f>MINA(SUM(S91:S95)-SUM(V91:V95),100000000)</f>
        <v>0</v>
      </c>
      <c r="J91" s="147">
        <f>H91-I91</f>
        <v>0</v>
      </c>
      <c r="K91" s="42"/>
      <c r="L91" s="43"/>
      <c r="M91" s="44"/>
      <c r="N91" s="45" t="s">
        <v>51</v>
      </c>
      <c r="O91" s="44"/>
      <c r="P91" s="45" t="s">
        <v>52</v>
      </c>
      <c r="Q91" s="46"/>
      <c r="R91" s="47" t="s">
        <v>53</v>
      </c>
      <c r="S91" s="46">
        <f>PRODUCT(M91,O91,Q91)</f>
        <v>0</v>
      </c>
      <c r="T91" s="46" t="s">
        <v>54</v>
      </c>
      <c r="U91" s="46" t="s">
        <v>55</v>
      </c>
      <c r="V91" s="44"/>
      <c r="W91" s="48" t="s">
        <v>56</v>
      </c>
    </row>
    <row r="92" spans="2:23" hidden="1" x14ac:dyDescent="0.55000000000000004">
      <c r="B92" s="168"/>
      <c r="C92" s="169"/>
      <c r="D92" s="169"/>
      <c r="E92" s="169"/>
      <c r="F92" s="169"/>
      <c r="G92" s="170"/>
      <c r="H92" s="147"/>
      <c r="I92" s="147"/>
      <c r="J92" s="147"/>
      <c r="K92" s="49"/>
      <c r="M92" s="50"/>
      <c r="N92" s="23" t="s">
        <v>51</v>
      </c>
      <c r="O92" s="50"/>
      <c r="P92" s="23" t="s">
        <v>52</v>
      </c>
      <c r="Q92" s="34"/>
      <c r="R92" s="51" t="s">
        <v>53</v>
      </c>
      <c r="S92" s="34">
        <f t="shared" ref="S92:S95" si="10">PRODUCT(M92,O92,Q92)</f>
        <v>0</v>
      </c>
      <c r="T92" s="34" t="s">
        <v>54</v>
      </c>
      <c r="U92" s="34" t="s">
        <v>55</v>
      </c>
      <c r="V92" s="50"/>
      <c r="W92" s="52" t="s">
        <v>56</v>
      </c>
    </row>
    <row r="93" spans="2:23" hidden="1" x14ac:dyDescent="0.55000000000000004">
      <c r="B93" s="168"/>
      <c r="C93" s="169"/>
      <c r="D93" s="169"/>
      <c r="E93" s="169"/>
      <c r="F93" s="169"/>
      <c r="G93" s="170"/>
      <c r="H93" s="147"/>
      <c r="I93" s="147"/>
      <c r="J93" s="147"/>
      <c r="K93" s="49"/>
      <c r="M93" s="50"/>
      <c r="N93" s="23" t="s">
        <v>51</v>
      </c>
      <c r="O93" s="50"/>
      <c r="P93" s="23" t="s">
        <v>52</v>
      </c>
      <c r="Q93" s="34"/>
      <c r="R93" s="51" t="s">
        <v>53</v>
      </c>
      <c r="S93" s="34">
        <f t="shared" si="10"/>
        <v>0</v>
      </c>
      <c r="T93" s="34" t="s">
        <v>54</v>
      </c>
      <c r="U93" s="34" t="s">
        <v>55</v>
      </c>
      <c r="V93" s="50"/>
      <c r="W93" s="52" t="s">
        <v>56</v>
      </c>
    </row>
    <row r="94" spans="2:23" hidden="1" x14ac:dyDescent="0.55000000000000004">
      <c r="B94" s="168"/>
      <c r="C94" s="169"/>
      <c r="D94" s="169"/>
      <c r="E94" s="169"/>
      <c r="F94" s="169"/>
      <c r="G94" s="170"/>
      <c r="H94" s="147"/>
      <c r="I94" s="147"/>
      <c r="J94" s="147"/>
      <c r="K94" s="49"/>
      <c r="M94" s="50"/>
      <c r="N94" s="23" t="s">
        <v>51</v>
      </c>
      <c r="O94" s="50"/>
      <c r="P94" s="23" t="s">
        <v>52</v>
      </c>
      <c r="Q94" s="34"/>
      <c r="R94" s="51" t="s">
        <v>53</v>
      </c>
      <c r="S94" s="34">
        <f t="shared" si="10"/>
        <v>0</v>
      </c>
      <c r="T94" s="34" t="s">
        <v>54</v>
      </c>
      <c r="U94" s="34" t="s">
        <v>55</v>
      </c>
      <c r="V94" s="50"/>
      <c r="W94" s="52" t="s">
        <v>56</v>
      </c>
    </row>
    <row r="95" spans="2:23" hidden="1" x14ac:dyDescent="0.55000000000000004">
      <c r="B95" s="168"/>
      <c r="C95" s="169"/>
      <c r="D95" s="169"/>
      <c r="E95" s="169"/>
      <c r="F95" s="169"/>
      <c r="G95" s="170"/>
      <c r="H95" s="174"/>
      <c r="I95" s="147"/>
      <c r="J95" s="147"/>
      <c r="K95" s="49"/>
      <c r="M95" s="50"/>
      <c r="N95" s="23" t="s">
        <v>51</v>
      </c>
      <c r="O95" s="50"/>
      <c r="P95" s="23" t="s">
        <v>52</v>
      </c>
      <c r="Q95" s="34"/>
      <c r="R95" s="51" t="s">
        <v>53</v>
      </c>
      <c r="S95" s="34">
        <f t="shared" si="10"/>
        <v>0</v>
      </c>
      <c r="T95" s="34" t="s">
        <v>54</v>
      </c>
      <c r="U95" s="34" t="s">
        <v>55</v>
      </c>
      <c r="V95" s="50"/>
      <c r="W95" s="52" t="s">
        <v>56</v>
      </c>
    </row>
    <row r="96" spans="2:23" hidden="1" x14ac:dyDescent="0.55000000000000004">
      <c r="B96" s="141" t="s">
        <v>60</v>
      </c>
      <c r="C96" s="141"/>
      <c r="D96" s="141"/>
      <c r="E96" s="141"/>
      <c r="F96" s="141"/>
      <c r="G96" s="141"/>
      <c r="H96" s="54">
        <f>SUM(H91)</f>
        <v>0</v>
      </c>
      <c r="I96" s="54">
        <f t="shared" ref="I96:J96" si="11">SUM(I91)</f>
        <v>0</v>
      </c>
      <c r="J96" s="54">
        <f t="shared" si="11"/>
        <v>0</v>
      </c>
      <c r="K96" s="151"/>
      <c r="L96" s="152"/>
      <c r="M96" s="152"/>
      <c r="N96" s="152"/>
      <c r="O96" s="152"/>
      <c r="P96" s="152"/>
      <c r="Q96" s="152"/>
      <c r="R96" s="152"/>
      <c r="S96" s="152"/>
      <c r="T96" s="152"/>
      <c r="U96" s="152"/>
      <c r="V96" s="152"/>
      <c r="W96" s="153"/>
    </row>
    <row r="97" spans="2:23" hidden="1" x14ac:dyDescent="0.55000000000000004">
      <c r="B97" s="28" t="s">
        <v>61</v>
      </c>
      <c r="C97" s="23" t="s">
        <v>87</v>
      </c>
      <c r="H97" s="23"/>
      <c r="I97" s="32"/>
      <c r="J97" s="32"/>
      <c r="K97" s="32"/>
      <c r="M97" s="33"/>
      <c r="N97" s="34"/>
      <c r="O97" s="23"/>
      <c r="P97" s="34"/>
      <c r="Q97" s="23"/>
      <c r="R97" s="34"/>
      <c r="S97" s="23"/>
      <c r="T97" s="34"/>
      <c r="U97" s="34"/>
      <c r="V97" s="34"/>
      <c r="W97" s="34"/>
    </row>
    <row r="98" spans="2:23" hidden="1" x14ac:dyDescent="0.55000000000000004">
      <c r="B98" s="55" t="s">
        <v>63</v>
      </c>
      <c r="C98" s="23" t="s">
        <v>4</v>
      </c>
      <c r="H98" s="23"/>
      <c r="I98" s="32"/>
      <c r="J98" s="32"/>
      <c r="K98" s="32"/>
      <c r="M98" s="33"/>
      <c r="N98" s="34"/>
      <c r="O98" s="23"/>
      <c r="P98" s="34"/>
      <c r="Q98" s="23"/>
      <c r="R98" s="34"/>
      <c r="S98" s="23"/>
      <c r="T98" s="34"/>
      <c r="U98" s="34"/>
      <c r="V98" s="34"/>
      <c r="W98" s="34"/>
    </row>
    <row r="99" spans="2:23" hidden="1" x14ac:dyDescent="0.55000000000000004">
      <c r="B99" s="55">
        <v>3</v>
      </c>
      <c r="C99" s="23" t="s">
        <v>88</v>
      </c>
      <c r="H99" s="23"/>
      <c r="I99" s="32"/>
      <c r="J99" s="32"/>
      <c r="K99" s="32"/>
      <c r="M99" s="33"/>
      <c r="N99" s="34"/>
      <c r="O99" s="23"/>
      <c r="P99" s="34"/>
      <c r="Q99" s="23"/>
      <c r="R99" s="34"/>
      <c r="S99" s="23"/>
      <c r="T99" s="34"/>
      <c r="U99" s="34"/>
      <c r="V99" s="34"/>
      <c r="W99" s="34"/>
    </row>
    <row r="100" spans="2:23" hidden="1" x14ac:dyDescent="0.55000000000000004">
      <c r="B100" s="55"/>
      <c r="H100" s="23"/>
      <c r="I100" s="32"/>
      <c r="J100" s="32"/>
      <c r="K100" s="32"/>
      <c r="M100" s="33"/>
      <c r="N100" s="34"/>
      <c r="O100" s="23"/>
      <c r="P100" s="34"/>
      <c r="Q100" s="23"/>
      <c r="R100" s="34"/>
      <c r="S100" s="23"/>
      <c r="T100" s="34"/>
      <c r="U100" s="34"/>
      <c r="V100" s="34"/>
      <c r="W100" s="34"/>
    </row>
    <row r="101" spans="2:23" hidden="1" x14ac:dyDescent="0.55000000000000004">
      <c r="B101" s="51" t="s">
        <v>89</v>
      </c>
      <c r="H101" s="23"/>
      <c r="I101" s="32"/>
      <c r="J101" s="32"/>
      <c r="K101" s="32"/>
      <c r="M101" s="33"/>
      <c r="N101" s="34"/>
      <c r="O101" s="23"/>
      <c r="P101" s="34"/>
      <c r="Q101" s="23"/>
      <c r="R101" s="34"/>
      <c r="S101" s="274" t="s">
        <v>178</v>
      </c>
      <c r="T101" s="274"/>
      <c r="U101" s="34"/>
      <c r="V101" s="34"/>
      <c r="W101" s="34"/>
    </row>
    <row r="102" spans="2:23" hidden="1" x14ac:dyDescent="0.55000000000000004">
      <c r="B102" s="154" t="s">
        <v>44</v>
      </c>
      <c r="C102" s="155"/>
      <c r="D102" s="155"/>
      <c r="E102" s="155"/>
      <c r="F102" s="155"/>
      <c r="G102" s="156"/>
      <c r="H102" s="143" t="s">
        <v>46</v>
      </c>
      <c r="I102" s="143" t="s">
        <v>47</v>
      </c>
      <c r="J102" s="143"/>
      <c r="K102" s="141" t="s">
        <v>48</v>
      </c>
      <c r="L102" s="141"/>
      <c r="M102" s="141"/>
      <c r="N102" s="141"/>
      <c r="O102" s="141"/>
      <c r="P102" s="141"/>
      <c r="Q102" s="141"/>
      <c r="R102" s="141"/>
      <c r="S102" s="141"/>
      <c r="T102" s="141"/>
      <c r="U102" s="141"/>
      <c r="V102" s="141"/>
      <c r="W102" s="141"/>
    </row>
    <row r="103" spans="2:23" hidden="1" x14ac:dyDescent="0.55000000000000004">
      <c r="B103" s="157"/>
      <c r="C103" s="158"/>
      <c r="D103" s="158"/>
      <c r="E103" s="158"/>
      <c r="F103" s="158"/>
      <c r="G103" s="159"/>
      <c r="H103" s="143"/>
      <c r="I103" s="39" t="s">
        <v>80</v>
      </c>
      <c r="J103" s="39" t="s">
        <v>50</v>
      </c>
      <c r="K103" s="141"/>
      <c r="L103" s="141"/>
      <c r="M103" s="141"/>
      <c r="N103" s="141"/>
      <c r="O103" s="141"/>
      <c r="P103" s="141"/>
      <c r="Q103" s="141"/>
      <c r="R103" s="141"/>
      <c r="S103" s="141"/>
      <c r="T103" s="141"/>
      <c r="U103" s="141"/>
      <c r="V103" s="141"/>
      <c r="W103" s="141"/>
    </row>
    <row r="104" spans="2:23" hidden="1" x14ac:dyDescent="0.55000000000000004">
      <c r="B104" s="165"/>
      <c r="C104" s="166"/>
      <c r="D104" s="166"/>
      <c r="E104" s="166"/>
      <c r="F104" s="166"/>
      <c r="G104" s="167"/>
      <c r="H104" s="147">
        <f>SUM(S104:S108)</f>
        <v>0</v>
      </c>
      <c r="I104" s="147">
        <f>MINA(SUM(S104:S108)-SUM(V104:V108))/2</f>
        <v>0</v>
      </c>
      <c r="J104" s="147">
        <f>H104-I104</f>
        <v>0</v>
      </c>
      <c r="K104" s="42" t="s">
        <v>90</v>
      </c>
      <c r="L104" s="43"/>
      <c r="M104" s="44"/>
      <c r="N104" s="45" t="s">
        <v>51</v>
      </c>
      <c r="O104" s="44"/>
      <c r="P104" s="45" t="s">
        <v>52</v>
      </c>
      <c r="Q104" s="46"/>
      <c r="R104" s="47" t="s">
        <v>53</v>
      </c>
      <c r="S104" s="46">
        <f>PRODUCT(M104,O104,Q104)</f>
        <v>0</v>
      </c>
      <c r="T104" s="46" t="s">
        <v>54</v>
      </c>
      <c r="U104" s="46" t="s">
        <v>55</v>
      </c>
      <c r="V104" s="44"/>
      <c r="W104" s="48" t="s">
        <v>56</v>
      </c>
    </row>
    <row r="105" spans="2:23" hidden="1" x14ac:dyDescent="0.55000000000000004">
      <c r="B105" s="168"/>
      <c r="C105" s="169"/>
      <c r="D105" s="169"/>
      <c r="E105" s="169"/>
      <c r="F105" s="169"/>
      <c r="G105" s="170"/>
      <c r="H105" s="147"/>
      <c r="I105" s="147"/>
      <c r="J105" s="147"/>
      <c r="K105" s="49"/>
      <c r="M105" s="50"/>
      <c r="N105" s="23" t="s">
        <v>51</v>
      </c>
      <c r="O105" s="50"/>
      <c r="P105" s="23" t="s">
        <v>52</v>
      </c>
      <c r="Q105" s="34"/>
      <c r="R105" s="51" t="s">
        <v>53</v>
      </c>
      <c r="S105" s="34">
        <f t="shared" ref="S105:S108" si="12">PRODUCT(M105,O105,Q105)</f>
        <v>0</v>
      </c>
      <c r="T105" s="34" t="s">
        <v>54</v>
      </c>
      <c r="U105" s="34" t="s">
        <v>55</v>
      </c>
      <c r="V105" s="50"/>
      <c r="W105" s="52" t="s">
        <v>56</v>
      </c>
    </row>
    <row r="106" spans="2:23" hidden="1" x14ac:dyDescent="0.55000000000000004">
      <c r="B106" s="168"/>
      <c r="C106" s="169"/>
      <c r="D106" s="169"/>
      <c r="E106" s="169"/>
      <c r="F106" s="169"/>
      <c r="G106" s="170"/>
      <c r="H106" s="147"/>
      <c r="I106" s="147"/>
      <c r="J106" s="147"/>
      <c r="K106" s="49"/>
      <c r="M106" s="50"/>
      <c r="N106" s="23" t="s">
        <v>51</v>
      </c>
      <c r="O106" s="50"/>
      <c r="P106" s="23" t="s">
        <v>52</v>
      </c>
      <c r="Q106" s="34"/>
      <c r="R106" s="51" t="s">
        <v>53</v>
      </c>
      <c r="S106" s="34">
        <f t="shared" si="12"/>
        <v>0</v>
      </c>
      <c r="T106" s="34" t="s">
        <v>54</v>
      </c>
      <c r="U106" s="34" t="s">
        <v>55</v>
      </c>
      <c r="V106" s="50"/>
      <c r="W106" s="52" t="s">
        <v>56</v>
      </c>
    </row>
    <row r="107" spans="2:23" hidden="1" x14ac:dyDescent="0.55000000000000004">
      <c r="B107" s="168"/>
      <c r="C107" s="169"/>
      <c r="D107" s="169"/>
      <c r="E107" s="169"/>
      <c r="F107" s="169"/>
      <c r="G107" s="170"/>
      <c r="H107" s="147"/>
      <c r="I107" s="147"/>
      <c r="J107" s="147"/>
      <c r="K107" s="49"/>
      <c r="M107" s="50"/>
      <c r="N107" s="23" t="s">
        <v>51</v>
      </c>
      <c r="O107" s="50"/>
      <c r="P107" s="23" t="s">
        <v>52</v>
      </c>
      <c r="Q107" s="34"/>
      <c r="R107" s="51" t="s">
        <v>53</v>
      </c>
      <c r="S107" s="34">
        <f t="shared" si="12"/>
        <v>0</v>
      </c>
      <c r="T107" s="34" t="s">
        <v>54</v>
      </c>
      <c r="U107" s="34" t="s">
        <v>55</v>
      </c>
      <c r="V107" s="50"/>
      <c r="W107" s="52" t="s">
        <v>56</v>
      </c>
    </row>
    <row r="108" spans="2:23" hidden="1" x14ac:dyDescent="0.55000000000000004">
      <c r="B108" s="168"/>
      <c r="C108" s="169"/>
      <c r="D108" s="169"/>
      <c r="E108" s="169"/>
      <c r="F108" s="169"/>
      <c r="G108" s="170"/>
      <c r="H108" s="147"/>
      <c r="I108" s="147"/>
      <c r="J108" s="147"/>
      <c r="K108" s="64"/>
      <c r="L108" s="65"/>
      <c r="M108" s="66"/>
      <c r="N108" s="67" t="s">
        <v>51</v>
      </c>
      <c r="O108" s="66"/>
      <c r="P108" s="67" t="s">
        <v>52</v>
      </c>
      <c r="Q108" s="68"/>
      <c r="R108" s="69" t="s">
        <v>53</v>
      </c>
      <c r="S108" s="68">
        <f t="shared" si="12"/>
        <v>0</v>
      </c>
      <c r="T108" s="68" t="s">
        <v>54</v>
      </c>
      <c r="U108" s="68" t="s">
        <v>55</v>
      </c>
      <c r="V108" s="66"/>
      <c r="W108" s="70" t="s">
        <v>56</v>
      </c>
    </row>
    <row r="109" spans="2:23" hidden="1" x14ac:dyDescent="0.55000000000000004">
      <c r="B109" s="141" t="s">
        <v>60</v>
      </c>
      <c r="C109" s="141"/>
      <c r="D109" s="141"/>
      <c r="E109" s="141"/>
      <c r="F109" s="141"/>
      <c r="G109" s="141"/>
      <c r="H109" s="71">
        <f>SUM(H104)</f>
        <v>0</v>
      </c>
      <c r="I109" s="71">
        <f t="shared" ref="I109:J109" si="13">SUM(I104)</f>
        <v>0</v>
      </c>
      <c r="J109" s="71">
        <f t="shared" si="13"/>
        <v>0</v>
      </c>
      <c r="K109" s="151"/>
      <c r="L109" s="152"/>
      <c r="M109" s="152"/>
      <c r="N109" s="152"/>
      <c r="O109" s="152"/>
      <c r="P109" s="152"/>
      <c r="Q109" s="152"/>
      <c r="R109" s="152"/>
      <c r="S109" s="152"/>
      <c r="T109" s="152"/>
      <c r="U109" s="152"/>
      <c r="V109" s="152"/>
      <c r="W109" s="153"/>
    </row>
    <row r="110" spans="2:23" hidden="1" x14ac:dyDescent="0.55000000000000004">
      <c r="B110" s="55" t="s">
        <v>91</v>
      </c>
      <c r="C110" s="23" t="s">
        <v>92</v>
      </c>
      <c r="H110" s="23"/>
      <c r="I110" s="32"/>
      <c r="J110" s="32"/>
      <c r="K110" s="32"/>
      <c r="M110" s="33"/>
      <c r="N110" s="34"/>
      <c r="O110" s="23"/>
      <c r="P110" s="34"/>
      <c r="Q110" s="23"/>
      <c r="R110" s="34"/>
      <c r="S110" s="23"/>
      <c r="T110" s="34"/>
      <c r="U110" s="34"/>
      <c r="V110" s="34"/>
      <c r="W110" s="34"/>
    </row>
    <row r="111" spans="2:23" hidden="1" x14ac:dyDescent="0.55000000000000004">
      <c r="B111" s="55"/>
      <c r="H111" s="23"/>
      <c r="I111" s="32"/>
      <c r="J111" s="32"/>
      <c r="K111" s="32"/>
      <c r="M111" s="33"/>
      <c r="N111" s="34"/>
      <c r="O111" s="23"/>
      <c r="P111" s="34"/>
      <c r="Q111" s="23"/>
      <c r="R111" s="34"/>
      <c r="S111" s="23"/>
      <c r="T111" s="34"/>
      <c r="U111" s="34"/>
      <c r="V111" s="34"/>
      <c r="W111" s="34"/>
    </row>
    <row r="112" spans="2:23" hidden="1" x14ac:dyDescent="0.55000000000000004">
      <c r="B112" s="51" t="s">
        <v>93</v>
      </c>
      <c r="H112" s="23"/>
      <c r="I112" s="32"/>
      <c r="J112" s="32"/>
      <c r="K112" s="32"/>
      <c r="M112" s="33"/>
      <c r="N112" s="34"/>
      <c r="O112" s="23"/>
      <c r="P112" s="34"/>
      <c r="Q112" s="160" t="s">
        <v>192</v>
      </c>
      <c r="R112" s="160"/>
      <c r="S112" s="160"/>
      <c r="T112" s="160"/>
      <c r="U112" s="34"/>
      <c r="V112" s="34"/>
      <c r="W112" s="34"/>
    </row>
    <row r="113" spans="2:23" hidden="1" x14ac:dyDescent="0.55000000000000004">
      <c r="B113" s="154" t="s">
        <v>44</v>
      </c>
      <c r="C113" s="155"/>
      <c r="D113" s="155"/>
      <c r="E113" s="155"/>
      <c r="F113" s="155"/>
      <c r="G113" s="156"/>
      <c r="H113" s="180" t="s">
        <v>94</v>
      </c>
      <c r="I113" s="140" t="s">
        <v>95</v>
      </c>
      <c r="J113" s="182" t="s">
        <v>96</v>
      </c>
      <c r="K113" s="141" t="s">
        <v>97</v>
      </c>
      <c r="L113" s="141" t="s">
        <v>98</v>
      </c>
      <c r="M113" s="141"/>
      <c r="N113" s="141"/>
      <c r="O113" s="141"/>
      <c r="P113" s="141"/>
      <c r="Q113" s="141"/>
      <c r="R113" s="141" t="s">
        <v>99</v>
      </c>
      <c r="S113" s="141"/>
      <c r="T113" s="141"/>
      <c r="U113" s="141"/>
      <c r="V113" s="141"/>
      <c r="W113" s="141"/>
    </row>
    <row r="114" spans="2:23" hidden="1" x14ac:dyDescent="0.55000000000000004">
      <c r="B114" s="157"/>
      <c r="C114" s="158"/>
      <c r="D114" s="158"/>
      <c r="E114" s="158"/>
      <c r="F114" s="158"/>
      <c r="G114" s="159"/>
      <c r="H114" s="181"/>
      <c r="I114" s="141"/>
      <c r="J114" s="181"/>
      <c r="K114" s="141"/>
      <c r="L114" s="141"/>
      <c r="M114" s="141"/>
      <c r="N114" s="141"/>
      <c r="O114" s="141"/>
      <c r="P114" s="141"/>
      <c r="Q114" s="141"/>
      <c r="R114" s="141"/>
      <c r="S114" s="141"/>
      <c r="T114" s="141"/>
      <c r="U114" s="141"/>
      <c r="V114" s="141"/>
      <c r="W114" s="141"/>
    </row>
    <row r="115" spans="2:23" hidden="1" x14ac:dyDescent="0.55000000000000004">
      <c r="B115" s="161"/>
      <c r="C115" s="175"/>
      <c r="D115" s="175"/>
      <c r="E115" s="175"/>
      <c r="F115" s="175"/>
      <c r="G115" s="162"/>
      <c r="H115" s="183"/>
      <c r="I115" s="183"/>
      <c r="J115" s="147">
        <f>PRODUCT(H115,I115/100)</f>
        <v>0</v>
      </c>
      <c r="K115" s="185"/>
      <c r="L115" s="141">
        <f>PRODUCT(J115,K115/1000)</f>
        <v>0</v>
      </c>
      <c r="M115" s="141"/>
      <c r="N115" s="141"/>
      <c r="O115" s="141"/>
      <c r="P115" s="141"/>
      <c r="Q115" s="141"/>
      <c r="R115" s="141">
        <f>PRODUCT(L115,200)</f>
        <v>0</v>
      </c>
      <c r="S115" s="141"/>
      <c r="T115" s="141"/>
      <c r="U115" s="141"/>
      <c r="V115" s="141"/>
      <c r="W115" s="141"/>
    </row>
    <row r="116" spans="2:23" hidden="1" x14ac:dyDescent="0.55000000000000004">
      <c r="B116" s="163"/>
      <c r="C116" s="176"/>
      <c r="D116" s="176"/>
      <c r="E116" s="176"/>
      <c r="F116" s="176"/>
      <c r="G116" s="164"/>
      <c r="H116" s="183"/>
      <c r="I116" s="183"/>
      <c r="J116" s="147"/>
      <c r="K116" s="186"/>
      <c r="L116" s="141"/>
      <c r="M116" s="141"/>
      <c r="N116" s="141"/>
      <c r="O116" s="141"/>
      <c r="P116" s="141"/>
      <c r="Q116" s="141"/>
      <c r="R116" s="141"/>
      <c r="S116" s="141"/>
      <c r="T116" s="141"/>
      <c r="U116" s="141"/>
      <c r="V116" s="141"/>
      <c r="W116" s="141"/>
    </row>
    <row r="117" spans="2:23" hidden="1" x14ac:dyDescent="0.55000000000000004">
      <c r="B117" s="163"/>
      <c r="C117" s="176"/>
      <c r="D117" s="176"/>
      <c r="E117" s="176"/>
      <c r="F117" s="176"/>
      <c r="G117" s="164"/>
      <c r="H117" s="183"/>
      <c r="I117" s="183"/>
      <c r="J117" s="147"/>
      <c r="K117" s="186"/>
      <c r="L117" s="141"/>
      <c r="M117" s="141"/>
      <c r="N117" s="141"/>
      <c r="O117" s="141"/>
      <c r="P117" s="141"/>
      <c r="Q117" s="141"/>
      <c r="R117" s="141"/>
      <c r="S117" s="141"/>
      <c r="T117" s="141"/>
      <c r="U117" s="141"/>
      <c r="V117" s="141"/>
      <c r="W117" s="141"/>
    </row>
    <row r="118" spans="2:23" hidden="1" x14ac:dyDescent="0.55000000000000004">
      <c r="B118" s="163"/>
      <c r="C118" s="176"/>
      <c r="D118" s="176"/>
      <c r="E118" s="176"/>
      <c r="F118" s="176"/>
      <c r="G118" s="164"/>
      <c r="H118" s="183"/>
      <c r="I118" s="183"/>
      <c r="J118" s="147"/>
      <c r="K118" s="186"/>
      <c r="L118" s="141"/>
      <c r="M118" s="141"/>
      <c r="N118" s="141"/>
      <c r="O118" s="141"/>
      <c r="P118" s="141"/>
      <c r="Q118" s="141"/>
      <c r="R118" s="141"/>
      <c r="S118" s="141"/>
      <c r="T118" s="141"/>
      <c r="U118" s="141"/>
      <c r="V118" s="141"/>
      <c r="W118" s="141"/>
    </row>
    <row r="119" spans="2:23" hidden="1" x14ac:dyDescent="0.55000000000000004">
      <c r="B119" s="177"/>
      <c r="C119" s="178"/>
      <c r="D119" s="178"/>
      <c r="E119" s="178"/>
      <c r="F119" s="178"/>
      <c r="G119" s="179"/>
      <c r="H119" s="183"/>
      <c r="I119" s="183"/>
      <c r="J119" s="147"/>
      <c r="K119" s="187"/>
      <c r="L119" s="141"/>
      <c r="M119" s="141"/>
      <c r="N119" s="141"/>
      <c r="O119" s="141"/>
      <c r="P119" s="141"/>
      <c r="Q119" s="141"/>
      <c r="R119" s="141"/>
      <c r="S119" s="141"/>
      <c r="T119" s="141"/>
      <c r="U119" s="141"/>
      <c r="V119" s="141"/>
      <c r="W119" s="141"/>
    </row>
    <row r="120" spans="2:23" hidden="1" x14ac:dyDescent="0.55000000000000004">
      <c r="B120" s="161"/>
      <c r="C120" s="175"/>
      <c r="D120" s="175"/>
      <c r="E120" s="175"/>
      <c r="F120" s="175"/>
      <c r="G120" s="162"/>
      <c r="H120" s="183"/>
      <c r="I120" s="183"/>
      <c r="J120" s="184">
        <f t="shared" ref="J120" si="14">PRODUCT(H120,I120/100)</f>
        <v>0</v>
      </c>
      <c r="K120" s="185"/>
      <c r="L120" s="141">
        <f t="shared" ref="L120" si="15">PRODUCT(J120,K120/1000)</f>
        <v>0</v>
      </c>
      <c r="M120" s="141"/>
      <c r="N120" s="141"/>
      <c r="O120" s="141"/>
      <c r="P120" s="141"/>
      <c r="Q120" s="141"/>
      <c r="R120" s="141">
        <f t="shared" ref="R120" si="16">PRODUCT(L120,200)</f>
        <v>0</v>
      </c>
      <c r="S120" s="141"/>
      <c r="T120" s="141"/>
      <c r="U120" s="141"/>
      <c r="V120" s="141"/>
      <c r="W120" s="141"/>
    </row>
    <row r="121" spans="2:23" hidden="1" x14ac:dyDescent="0.55000000000000004">
      <c r="B121" s="163"/>
      <c r="C121" s="176"/>
      <c r="D121" s="176"/>
      <c r="E121" s="176"/>
      <c r="F121" s="176"/>
      <c r="G121" s="164"/>
      <c r="H121" s="183"/>
      <c r="I121" s="183"/>
      <c r="J121" s="147"/>
      <c r="K121" s="186"/>
      <c r="L121" s="141"/>
      <c r="M121" s="141"/>
      <c r="N121" s="141"/>
      <c r="O121" s="141"/>
      <c r="P121" s="141"/>
      <c r="Q121" s="141"/>
      <c r="R121" s="141"/>
      <c r="S121" s="141"/>
      <c r="T121" s="141"/>
      <c r="U121" s="141"/>
      <c r="V121" s="141"/>
      <c r="W121" s="141"/>
    </row>
    <row r="122" spans="2:23" hidden="1" x14ac:dyDescent="0.55000000000000004">
      <c r="B122" s="163"/>
      <c r="C122" s="176"/>
      <c r="D122" s="176"/>
      <c r="E122" s="176"/>
      <c r="F122" s="176"/>
      <c r="G122" s="164"/>
      <c r="H122" s="183"/>
      <c r="I122" s="183"/>
      <c r="J122" s="147"/>
      <c r="K122" s="186"/>
      <c r="L122" s="141"/>
      <c r="M122" s="141"/>
      <c r="N122" s="141"/>
      <c r="O122" s="141"/>
      <c r="P122" s="141"/>
      <c r="Q122" s="141"/>
      <c r="R122" s="141"/>
      <c r="S122" s="141"/>
      <c r="T122" s="141"/>
      <c r="U122" s="141"/>
      <c r="V122" s="141"/>
      <c r="W122" s="141"/>
    </row>
    <row r="123" spans="2:23" hidden="1" x14ac:dyDescent="0.55000000000000004">
      <c r="B123" s="163"/>
      <c r="C123" s="176"/>
      <c r="D123" s="176"/>
      <c r="E123" s="176"/>
      <c r="F123" s="176"/>
      <c r="G123" s="164"/>
      <c r="H123" s="183"/>
      <c r="I123" s="183"/>
      <c r="J123" s="147"/>
      <c r="K123" s="186"/>
      <c r="L123" s="141"/>
      <c r="M123" s="141"/>
      <c r="N123" s="141"/>
      <c r="O123" s="141"/>
      <c r="P123" s="141"/>
      <c r="Q123" s="141"/>
      <c r="R123" s="141"/>
      <c r="S123" s="141"/>
      <c r="T123" s="141"/>
      <c r="U123" s="141"/>
      <c r="V123" s="141"/>
      <c r="W123" s="141"/>
    </row>
    <row r="124" spans="2:23" hidden="1" x14ac:dyDescent="0.55000000000000004">
      <c r="B124" s="177"/>
      <c r="C124" s="178"/>
      <c r="D124" s="178"/>
      <c r="E124" s="178"/>
      <c r="F124" s="178"/>
      <c r="G124" s="179"/>
      <c r="H124" s="183"/>
      <c r="I124" s="183"/>
      <c r="J124" s="147"/>
      <c r="K124" s="187"/>
      <c r="L124" s="141"/>
      <c r="M124" s="141"/>
      <c r="N124" s="141"/>
      <c r="O124" s="141"/>
      <c r="P124" s="141"/>
      <c r="Q124" s="141"/>
      <c r="R124" s="141"/>
      <c r="S124" s="141"/>
      <c r="T124" s="141"/>
      <c r="U124" s="141"/>
      <c r="V124" s="141"/>
      <c r="W124" s="141"/>
    </row>
    <row r="125" spans="2:23" hidden="1" x14ac:dyDescent="0.55000000000000004">
      <c r="B125" s="161"/>
      <c r="C125" s="175"/>
      <c r="D125" s="175"/>
      <c r="E125" s="175"/>
      <c r="F125" s="175"/>
      <c r="G125" s="162"/>
      <c r="H125" s="183"/>
      <c r="I125" s="183"/>
      <c r="J125" s="147">
        <f t="shared" ref="J125" si="17">PRODUCT(H125,I125/100)</f>
        <v>0</v>
      </c>
      <c r="K125" s="185"/>
      <c r="L125" s="141">
        <f t="shared" ref="L125" si="18">PRODUCT(J125,K125/1000)</f>
        <v>0</v>
      </c>
      <c r="M125" s="141"/>
      <c r="N125" s="141"/>
      <c r="O125" s="141"/>
      <c r="P125" s="141"/>
      <c r="Q125" s="141"/>
      <c r="R125" s="141">
        <f t="shared" ref="R125" si="19">PRODUCT(L125,200)</f>
        <v>0</v>
      </c>
      <c r="S125" s="141"/>
      <c r="T125" s="141"/>
      <c r="U125" s="141"/>
      <c r="V125" s="141"/>
      <c r="W125" s="141"/>
    </row>
    <row r="126" spans="2:23" hidden="1" x14ac:dyDescent="0.55000000000000004">
      <c r="B126" s="163"/>
      <c r="C126" s="176"/>
      <c r="D126" s="176"/>
      <c r="E126" s="176"/>
      <c r="F126" s="176"/>
      <c r="G126" s="164"/>
      <c r="H126" s="183"/>
      <c r="I126" s="183"/>
      <c r="J126" s="147"/>
      <c r="K126" s="186"/>
      <c r="L126" s="141"/>
      <c r="M126" s="141"/>
      <c r="N126" s="141"/>
      <c r="O126" s="141"/>
      <c r="P126" s="141"/>
      <c r="Q126" s="141"/>
      <c r="R126" s="141"/>
      <c r="S126" s="141"/>
      <c r="T126" s="141"/>
      <c r="U126" s="141"/>
      <c r="V126" s="141"/>
      <c r="W126" s="141"/>
    </row>
    <row r="127" spans="2:23" hidden="1" x14ac:dyDescent="0.55000000000000004">
      <c r="B127" s="163"/>
      <c r="C127" s="176"/>
      <c r="D127" s="176"/>
      <c r="E127" s="176"/>
      <c r="F127" s="176"/>
      <c r="G127" s="164"/>
      <c r="H127" s="183"/>
      <c r="I127" s="183"/>
      <c r="J127" s="147"/>
      <c r="K127" s="186"/>
      <c r="L127" s="141"/>
      <c r="M127" s="141"/>
      <c r="N127" s="141"/>
      <c r="O127" s="141"/>
      <c r="P127" s="141"/>
      <c r="Q127" s="141"/>
      <c r="R127" s="141"/>
      <c r="S127" s="141"/>
      <c r="T127" s="141"/>
      <c r="U127" s="141"/>
      <c r="V127" s="141"/>
      <c r="W127" s="141"/>
    </row>
    <row r="128" spans="2:23" hidden="1" x14ac:dyDescent="0.55000000000000004">
      <c r="B128" s="163"/>
      <c r="C128" s="176"/>
      <c r="D128" s="176"/>
      <c r="E128" s="176"/>
      <c r="F128" s="176"/>
      <c r="G128" s="164"/>
      <c r="H128" s="183"/>
      <c r="I128" s="183"/>
      <c r="J128" s="147"/>
      <c r="K128" s="186"/>
      <c r="L128" s="141"/>
      <c r="M128" s="141"/>
      <c r="N128" s="141"/>
      <c r="O128" s="141"/>
      <c r="P128" s="141"/>
      <c r="Q128" s="141"/>
      <c r="R128" s="141"/>
      <c r="S128" s="141"/>
      <c r="T128" s="141"/>
      <c r="U128" s="141"/>
      <c r="V128" s="141"/>
      <c r="W128" s="141"/>
    </row>
    <row r="129" spans="2:23" hidden="1" x14ac:dyDescent="0.55000000000000004">
      <c r="B129" s="177"/>
      <c r="C129" s="178"/>
      <c r="D129" s="178"/>
      <c r="E129" s="178"/>
      <c r="F129" s="178"/>
      <c r="G129" s="179"/>
      <c r="H129" s="183"/>
      <c r="I129" s="183"/>
      <c r="J129" s="147"/>
      <c r="K129" s="187"/>
      <c r="L129" s="141"/>
      <c r="M129" s="141"/>
      <c r="N129" s="141"/>
      <c r="O129" s="141"/>
      <c r="P129" s="141"/>
      <c r="Q129" s="141"/>
      <c r="R129" s="141"/>
      <c r="S129" s="141"/>
      <c r="T129" s="141"/>
      <c r="U129" s="141"/>
      <c r="V129" s="141"/>
      <c r="W129" s="141"/>
    </row>
    <row r="130" spans="2:23" hidden="1" x14ac:dyDescent="0.55000000000000004">
      <c r="B130" s="161"/>
      <c r="C130" s="175"/>
      <c r="D130" s="175"/>
      <c r="E130" s="175"/>
      <c r="F130" s="175"/>
      <c r="G130" s="162"/>
      <c r="H130" s="183"/>
      <c r="I130" s="183"/>
      <c r="J130" s="184">
        <f t="shared" ref="J130" si="20">PRODUCT(H130,I130/100)</f>
        <v>0</v>
      </c>
      <c r="K130" s="185"/>
      <c r="L130" s="141">
        <f t="shared" ref="L130" si="21">PRODUCT(J130,K130/1000)</f>
        <v>0</v>
      </c>
      <c r="M130" s="141"/>
      <c r="N130" s="141"/>
      <c r="O130" s="141"/>
      <c r="P130" s="141"/>
      <c r="Q130" s="141"/>
      <c r="R130" s="141">
        <f t="shared" ref="R130" si="22">PRODUCT(L130,200)</f>
        <v>0</v>
      </c>
      <c r="S130" s="141"/>
      <c r="T130" s="141"/>
      <c r="U130" s="141"/>
      <c r="V130" s="141"/>
      <c r="W130" s="141"/>
    </row>
    <row r="131" spans="2:23" hidden="1" x14ac:dyDescent="0.55000000000000004">
      <c r="B131" s="163"/>
      <c r="C131" s="176"/>
      <c r="D131" s="176"/>
      <c r="E131" s="176"/>
      <c r="F131" s="176"/>
      <c r="G131" s="164"/>
      <c r="H131" s="183"/>
      <c r="I131" s="183"/>
      <c r="J131" s="147"/>
      <c r="K131" s="186"/>
      <c r="L131" s="141"/>
      <c r="M131" s="141"/>
      <c r="N131" s="141"/>
      <c r="O131" s="141"/>
      <c r="P131" s="141"/>
      <c r="Q131" s="141"/>
      <c r="R131" s="141"/>
      <c r="S131" s="141"/>
      <c r="T131" s="141"/>
      <c r="U131" s="141"/>
      <c r="V131" s="141"/>
      <c r="W131" s="141"/>
    </row>
    <row r="132" spans="2:23" hidden="1" x14ac:dyDescent="0.55000000000000004">
      <c r="B132" s="163"/>
      <c r="C132" s="176"/>
      <c r="D132" s="176"/>
      <c r="E132" s="176"/>
      <c r="F132" s="176"/>
      <c r="G132" s="164"/>
      <c r="H132" s="183"/>
      <c r="I132" s="183"/>
      <c r="J132" s="147"/>
      <c r="K132" s="186"/>
      <c r="L132" s="141"/>
      <c r="M132" s="141"/>
      <c r="N132" s="141"/>
      <c r="O132" s="141"/>
      <c r="P132" s="141"/>
      <c r="Q132" s="141"/>
      <c r="R132" s="141"/>
      <c r="S132" s="141"/>
      <c r="T132" s="141"/>
      <c r="U132" s="141"/>
      <c r="V132" s="141"/>
      <c r="W132" s="141"/>
    </row>
    <row r="133" spans="2:23" hidden="1" x14ac:dyDescent="0.55000000000000004">
      <c r="B133" s="163"/>
      <c r="C133" s="176"/>
      <c r="D133" s="176"/>
      <c r="E133" s="176"/>
      <c r="F133" s="176"/>
      <c r="G133" s="164"/>
      <c r="H133" s="183"/>
      <c r="I133" s="183"/>
      <c r="J133" s="147"/>
      <c r="K133" s="186"/>
      <c r="L133" s="141"/>
      <c r="M133" s="141"/>
      <c r="N133" s="141"/>
      <c r="O133" s="141"/>
      <c r="P133" s="141"/>
      <c r="Q133" s="141"/>
      <c r="R133" s="141"/>
      <c r="S133" s="141"/>
      <c r="T133" s="141"/>
      <c r="U133" s="141"/>
      <c r="V133" s="141"/>
      <c r="W133" s="141"/>
    </row>
    <row r="134" spans="2:23" hidden="1" x14ac:dyDescent="0.55000000000000004">
      <c r="B134" s="177"/>
      <c r="C134" s="178"/>
      <c r="D134" s="178"/>
      <c r="E134" s="178"/>
      <c r="F134" s="178"/>
      <c r="G134" s="179"/>
      <c r="H134" s="183"/>
      <c r="I134" s="183"/>
      <c r="J134" s="147"/>
      <c r="K134" s="187"/>
      <c r="L134" s="141"/>
      <c r="M134" s="141"/>
      <c r="N134" s="141"/>
      <c r="O134" s="141"/>
      <c r="P134" s="141"/>
      <c r="Q134" s="141"/>
      <c r="R134" s="141"/>
      <c r="S134" s="141"/>
      <c r="T134" s="141"/>
      <c r="U134" s="141"/>
      <c r="V134" s="141"/>
      <c r="W134" s="141"/>
    </row>
    <row r="135" spans="2:23" hidden="1" x14ac:dyDescent="0.55000000000000004">
      <c r="B135" s="161"/>
      <c r="C135" s="175"/>
      <c r="D135" s="175"/>
      <c r="E135" s="175"/>
      <c r="F135" s="175"/>
      <c r="G135" s="162"/>
      <c r="H135" s="183"/>
      <c r="I135" s="183"/>
      <c r="J135" s="147">
        <f t="shared" ref="J135" si="23">PRODUCT(H135,I135/100)</f>
        <v>0</v>
      </c>
      <c r="K135" s="185"/>
      <c r="L135" s="141">
        <f t="shared" ref="L135" si="24">PRODUCT(J135,K135/1000)</f>
        <v>0</v>
      </c>
      <c r="M135" s="141"/>
      <c r="N135" s="141"/>
      <c r="O135" s="141"/>
      <c r="P135" s="141"/>
      <c r="Q135" s="141"/>
      <c r="R135" s="141">
        <f t="shared" ref="R135" si="25">PRODUCT(L135,200)</f>
        <v>0</v>
      </c>
      <c r="S135" s="141"/>
      <c r="T135" s="141"/>
      <c r="U135" s="141"/>
      <c r="V135" s="141"/>
      <c r="W135" s="141"/>
    </row>
    <row r="136" spans="2:23" hidden="1" x14ac:dyDescent="0.55000000000000004">
      <c r="B136" s="163"/>
      <c r="C136" s="176"/>
      <c r="D136" s="176"/>
      <c r="E136" s="176"/>
      <c r="F136" s="176"/>
      <c r="G136" s="164"/>
      <c r="H136" s="183"/>
      <c r="I136" s="183"/>
      <c r="J136" s="147"/>
      <c r="K136" s="186"/>
      <c r="L136" s="141"/>
      <c r="M136" s="141"/>
      <c r="N136" s="141"/>
      <c r="O136" s="141"/>
      <c r="P136" s="141"/>
      <c r="Q136" s="141"/>
      <c r="R136" s="141"/>
      <c r="S136" s="141"/>
      <c r="T136" s="141"/>
      <c r="U136" s="141"/>
      <c r="V136" s="141"/>
      <c r="W136" s="141"/>
    </row>
    <row r="137" spans="2:23" hidden="1" x14ac:dyDescent="0.55000000000000004">
      <c r="B137" s="163"/>
      <c r="C137" s="176"/>
      <c r="D137" s="176"/>
      <c r="E137" s="176"/>
      <c r="F137" s="176"/>
      <c r="G137" s="164"/>
      <c r="H137" s="183"/>
      <c r="I137" s="183"/>
      <c r="J137" s="147"/>
      <c r="K137" s="186"/>
      <c r="L137" s="141"/>
      <c r="M137" s="141"/>
      <c r="N137" s="141"/>
      <c r="O137" s="141"/>
      <c r="P137" s="141"/>
      <c r="Q137" s="141"/>
      <c r="R137" s="141"/>
      <c r="S137" s="141"/>
      <c r="T137" s="141"/>
      <c r="U137" s="141"/>
      <c r="V137" s="141"/>
      <c r="W137" s="141"/>
    </row>
    <row r="138" spans="2:23" hidden="1" x14ac:dyDescent="0.55000000000000004">
      <c r="B138" s="163"/>
      <c r="C138" s="176"/>
      <c r="D138" s="176"/>
      <c r="E138" s="176"/>
      <c r="F138" s="176"/>
      <c r="G138" s="164"/>
      <c r="H138" s="183"/>
      <c r="I138" s="183"/>
      <c r="J138" s="147"/>
      <c r="K138" s="186"/>
      <c r="L138" s="141"/>
      <c r="M138" s="141"/>
      <c r="N138" s="141"/>
      <c r="O138" s="141"/>
      <c r="P138" s="141"/>
      <c r="Q138" s="141"/>
      <c r="R138" s="141"/>
      <c r="S138" s="141"/>
      <c r="T138" s="141"/>
      <c r="U138" s="141"/>
      <c r="V138" s="141"/>
      <c r="W138" s="141"/>
    </row>
    <row r="139" spans="2:23" hidden="1" x14ac:dyDescent="0.55000000000000004">
      <c r="B139" s="177"/>
      <c r="C139" s="178"/>
      <c r="D139" s="178"/>
      <c r="E139" s="178"/>
      <c r="F139" s="178"/>
      <c r="G139" s="179"/>
      <c r="H139" s="183"/>
      <c r="I139" s="183"/>
      <c r="J139" s="174"/>
      <c r="K139" s="187"/>
      <c r="L139" s="141"/>
      <c r="M139" s="141"/>
      <c r="N139" s="141"/>
      <c r="O139" s="141"/>
      <c r="P139" s="141"/>
      <c r="Q139" s="141"/>
      <c r="R139" s="141"/>
      <c r="S139" s="141"/>
      <c r="T139" s="141"/>
      <c r="U139" s="141"/>
      <c r="V139" s="141"/>
      <c r="W139" s="141"/>
    </row>
    <row r="140" spans="2:23" hidden="1" x14ac:dyDescent="0.55000000000000004">
      <c r="B140" s="151"/>
      <c r="C140" s="152"/>
      <c r="D140" s="152"/>
      <c r="E140" s="152"/>
      <c r="F140" s="152"/>
      <c r="G140" s="153"/>
      <c r="H140" s="73"/>
      <c r="I140" s="54">
        <f t="shared" ref="I140" si="26">SUM(I115:I139)</f>
        <v>0</v>
      </c>
      <c r="J140" s="54">
        <f>SUM(J115:J139)</f>
        <v>0</v>
      </c>
      <c r="K140" s="54">
        <f>SUM(K115:K139)</f>
        <v>0</v>
      </c>
      <c r="L140" s="148">
        <f>SUM(L115:Q139)</f>
        <v>0</v>
      </c>
      <c r="M140" s="149"/>
      <c r="N140" s="149"/>
      <c r="O140" s="149"/>
      <c r="P140" s="149"/>
      <c r="Q140" s="150"/>
      <c r="R140" s="148">
        <f>SUM(R115:W139)</f>
        <v>0</v>
      </c>
      <c r="S140" s="149"/>
      <c r="T140" s="149"/>
      <c r="U140" s="149"/>
      <c r="V140" s="149"/>
      <c r="W140" s="150"/>
    </row>
    <row r="141" spans="2:23" hidden="1" x14ac:dyDescent="0.55000000000000004">
      <c r="B141" s="55" t="s">
        <v>91</v>
      </c>
      <c r="C141" s="23" t="s">
        <v>100</v>
      </c>
      <c r="H141" s="23"/>
      <c r="I141" s="32"/>
      <c r="J141" s="32"/>
      <c r="K141" s="32"/>
      <c r="M141" s="33"/>
      <c r="N141" s="34"/>
      <c r="O141" s="23"/>
      <c r="P141" s="34"/>
      <c r="Q141" s="23"/>
      <c r="R141" s="34"/>
      <c r="S141" s="23"/>
      <c r="T141" s="34"/>
      <c r="U141" s="34"/>
      <c r="V141" s="34"/>
      <c r="W141" s="34"/>
    </row>
    <row r="142" spans="2:23" hidden="1" x14ac:dyDescent="0.55000000000000004">
      <c r="B142" s="27"/>
      <c r="C142" s="27"/>
      <c r="D142" s="27"/>
      <c r="E142" s="27"/>
      <c r="F142" s="27"/>
      <c r="G142" s="27"/>
      <c r="H142" s="74"/>
      <c r="I142" s="74"/>
      <c r="J142" s="74"/>
      <c r="M142" s="34"/>
      <c r="O142" s="34"/>
      <c r="Q142" s="34"/>
      <c r="R142" s="51"/>
      <c r="S142" s="34"/>
      <c r="T142" s="34"/>
      <c r="U142" s="34"/>
      <c r="V142" s="34"/>
    </row>
    <row r="143" spans="2:23" x14ac:dyDescent="0.55000000000000004">
      <c r="B143" s="23" t="s">
        <v>101</v>
      </c>
      <c r="H143" s="32"/>
      <c r="I143" s="32"/>
      <c r="J143" s="32"/>
      <c r="M143" s="34"/>
      <c r="O143" s="34"/>
      <c r="Q143" s="34"/>
      <c r="S143" s="34"/>
      <c r="T143" s="34"/>
      <c r="U143" s="34"/>
      <c r="V143" s="34"/>
    </row>
    <row r="144" spans="2:23" x14ac:dyDescent="0.55000000000000004">
      <c r="B144" s="23" t="s">
        <v>1</v>
      </c>
      <c r="H144" s="32"/>
      <c r="I144" s="32"/>
      <c r="J144" s="32"/>
      <c r="M144" s="34"/>
      <c r="O144" s="34"/>
      <c r="Q144" s="34"/>
      <c r="S144" s="34"/>
      <c r="T144" s="34"/>
      <c r="U144" s="34"/>
      <c r="V144" s="34"/>
    </row>
    <row r="145" spans="2:23" x14ac:dyDescent="0.55000000000000004">
      <c r="H145" s="32"/>
      <c r="I145" s="32"/>
      <c r="J145" s="32"/>
      <c r="M145" s="34"/>
      <c r="O145" s="34"/>
      <c r="Q145" s="34"/>
      <c r="S145" s="194" t="s">
        <v>178</v>
      </c>
      <c r="T145" s="194"/>
      <c r="U145" s="34"/>
      <c r="V145" s="34"/>
      <c r="W145" s="28" t="s">
        <v>3</v>
      </c>
    </row>
    <row r="146" spans="2:23" x14ac:dyDescent="0.55000000000000004">
      <c r="B146" s="154" t="s">
        <v>44</v>
      </c>
      <c r="C146" s="155"/>
      <c r="D146" s="155"/>
      <c r="E146" s="155"/>
      <c r="F146" s="155"/>
      <c r="G146" s="156"/>
      <c r="H146" s="143" t="s">
        <v>46</v>
      </c>
      <c r="I146" s="143" t="s">
        <v>47</v>
      </c>
      <c r="J146" s="143"/>
      <c r="K146" s="141" t="s">
        <v>48</v>
      </c>
      <c r="L146" s="141"/>
      <c r="M146" s="141"/>
      <c r="N146" s="141"/>
      <c r="O146" s="141"/>
      <c r="P146" s="141"/>
      <c r="Q146" s="141"/>
      <c r="R146" s="141"/>
      <c r="S146" s="141"/>
      <c r="T146" s="141"/>
      <c r="U146" s="141"/>
      <c r="V146" s="141"/>
      <c r="W146" s="141"/>
    </row>
    <row r="147" spans="2:23" x14ac:dyDescent="0.55000000000000004">
      <c r="B147" s="157"/>
      <c r="C147" s="158"/>
      <c r="D147" s="158"/>
      <c r="E147" s="158"/>
      <c r="F147" s="158"/>
      <c r="G147" s="159"/>
      <c r="H147" s="143"/>
      <c r="I147" s="39" t="s">
        <v>49</v>
      </c>
      <c r="J147" s="39" t="s">
        <v>50</v>
      </c>
      <c r="K147" s="141"/>
      <c r="L147" s="141"/>
      <c r="M147" s="141"/>
      <c r="N147" s="141"/>
      <c r="O147" s="141"/>
      <c r="P147" s="141"/>
      <c r="Q147" s="141"/>
      <c r="R147" s="141"/>
      <c r="S147" s="141"/>
      <c r="T147" s="141"/>
      <c r="U147" s="141"/>
      <c r="V147" s="141"/>
      <c r="W147" s="141"/>
    </row>
    <row r="148" spans="2:23" x14ac:dyDescent="0.55000000000000004">
      <c r="B148" s="165"/>
      <c r="C148" s="166"/>
      <c r="D148" s="166"/>
      <c r="E148" s="166"/>
      <c r="F148" s="166"/>
      <c r="G148" s="167"/>
      <c r="H148" s="147">
        <f>SUM(S148:S152)</f>
        <v>0</v>
      </c>
      <c r="I148" s="147">
        <f>ROUNDDOWN(MINA((SUM(S148:S152)-SUM(V148:V152))/2,10000000),0)</f>
        <v>0</v>
      </c>
      <c r="J148" s="147">
        <f>H148-I148</f>
        <v>0</v>
      </c>
      <c r="K148" s="42"/>
      <c r="L148" s="43"/>
      <c r="M148" s="44"/>
      <c r="N148" s="45" t="s">
        <v>51</v>
      </c>
      <c r="O148" s="44"/>
      <c r="P148" s="45" t="s">
        <v>52</v>
      </c>
      <c r="Q148" s="46"/>
      <c r="R148" s="47" t="s">
        <v>53</v>
      </c>
      <c r="S148" s="46">
        <f>PRODUCT(M148,O148,Q148)</f>
        <v>0</v>
      </c>
      <c r="T148" s="46" t="s">
        <v>54</v>
      </c>
      <c r="U148" s="46" t="s">
        <v>55</v>
      </c>
      <c r="V148" s="44"/>
      <c r="W148" s="48" t="s">
        <v>56</v>
      </c>
    </row>
    <row r="149" spans="2:23" x14ac:dyDescent="0.55000000000000004">
      <c r="B149" s="168"/>
      <c r="C149" s="169"/>
      <c r="D149" s="169"/>
      <c r="E149" s="169"/>
      <c r="F149" s="169"/>
      <c r="G149" s="170"/>
      <c r="H149" s="147"/>
      <c r="I149" s="147"/>
      <c r="J149" s="147"/>
      <c r="K149" s="49"/>
      <c r="M149" s="50"/>
      <c r="N149" s="23" t="s">
        <v>51</v>
      </c>
      <c r="O149" s="50"/>
      <c r="P149" s="23" t="s">
        <v>52</v>
      </c>
      <c r="Q149" s="34"/>
      <c r="R149" s="51" t="s">
        <v>53</v>
      </c>
      <c r="S149" s="34">
        <f t="shared" ref="S149:S152" si="27">PRODUCT(M149,O149,Q149)</f>
        <v>0</v>
      </c>
      <c r="T149" s="34" t="s">
        <v>54</v>
      </c>
      <c r="U149" s="34" t="s">
        <v>55</v>
      </c>
      <c r="V149" s="50"/>
      <c r="W149" s="52" t="s">
        <v>56</v>
      </c>
    </row>
    <row r="150" spans="2:23" x14ac:dyDescent="0.55000000000000004">
      <c r="B150" s="168"/>
      <c r="C150" s="169"/>
      <c r="D150" s="169"/>
      <c r="E150" s="169"/>
      <c r="F150" s="169"/>
      <c r="G150" s="170"/>
      <c r="H150" s="147"/>
      <c r="I150" s="147"/>
      <c r="J150" s="147"/>
      <c r="K150" s="49"/>
      <c r="M150" s="50"/>
      <c r="N150" s="23" t="s">
        <v>51</v>
      </c>
      <c r="O150" s="50"/>
      <c r="P150" s="23" t="s">
        <v>52</v>
      </c>
      <c r="Q150" s="34"/>
      <c r="R150" s="51" t="s">
        <v>53</v>
      </c>
      <c r="S150" s="34">
        <f t="shared" si="27"/>
        <v>0</v>
      </c>
      <c r="T150" s="34" t="s">
        <v>54</v>
      </c>
      <c r="U150" s="34" t="s">
        <v>55</v>
      </c>
      <c r="V150" s="50"/>
      <c r="W150" s="52" t="s">
        <v>56</v>
      </c>
    </row>
    <row r="151" spans="2:23" x14ac:dyDescent="0.55000000000000004">
      <c r="B151" s="168"/>
      <c r="C151" s="169"/>
      <c r="D151" s="169"/>
      <c r="E151" s="169"/>
      <c r="F151" s="169"/>
      <c r="G151" s="170"/>
      <c r="H151" s="147"/>
      <c r="I151" s="147"/>
      <c r="J151" s="147"/>
      <c r="K151" s="49"/>
      <c r="M151" s="50"/>
      <c r="N151" s="23" t="s">
        <v>51</v>
      </c>
      <c r="O151" s="50"/>
      <c r="P151" s="23" t="s">
        <v>52</v>
      </c>
      <c r="Q151" s="34"/>
      <c r="R151" s="51" t="s">
        <v>53</v>
      </c>
      <c r="S151" s="34">
        <f t="shared" si="27"/>
        <v>0</v>
      </c>
      <c r="T151" s="34" t="s">
        <v>54</v>
      </c>
      <c r="U151" s="34" t="s">
        <v>55</v>
      </c>
      <c r="V151" s="50"/>
      <c r="W151" s="52" t="s">
        <v>56</v>
      </c>
    </row>
    <row r="152" spans="2:23" x14ac:dyDescent="0.55000000000000004">
      <c r="B152" s="171"/>
      <c r="C152" s="172"/>
      <c r="D152" s="172"/>
      <c r="E152" s="172"/>
      <c r="F152" s="172"/>
      <c r="G152" s="173"/>
      <c r="H152" s="147"/>
      <c r="I152" s="147"/>
      <c r="J152" s="147"/>
      <c r="K152" s="49"/>
      <c r="M152" s="50"/>
      <c r="N152" s="23" t="s">
        <v>51</v>
      </c>
      <c r="O152" s="50"/>
      <c r="P152" s="23" t="s">
        <v>52</v>
      </c>
      <c r="Q152" s="34"/>
      <c r="R152" s="51" t="s">
        <v>53</v>
      </c>
      <c r="S152" s="34">
        <f t="shared" si="27"/>
        <v>0</v>
      </c>
      <c r="T152" s="34" t="s">
        <v>54</v>
      </c>
      <c r="U152" s="34" t="s">
        <v>55</v>
      </c>
      <c r="V152" s="50"/>
      <c r="W152" s="52" t="s">
        <v>56</v>
      </c>
    </row>
    <row r="153" spans="2:23" x14ac:dyDescent="0.55000000000000004">
      <c r="B153" s="148" t="s">
        <v>60</v>
      </c>
      <c r="C153" s="149"/>
      <c r="D153" s="149"/>
      <c r="E153" s="149"/>
      <c r="F153" s="149"/>
      <c r="G153" s="150"/>
      <c r="H153" s="54">
        <f>SUM(H148:H152)</f>
        <v>0</v>
      </c>
      <c r="I153" s="54">
        <f>SUM(I148:I152)</f>
        <v>0</v>
      </c>
      <c r="J153" s="54">
        <f>SUM(J148:J152)</f>
        <v>0</v>
      </c>
      <c r="K153" s="151"/>
      <c r="L153" s="152"/>
      <c r="M153" s="152"/>
      <c r="N153" s="152"/>
      <c r="O153" s="152"/>
      <c r="P153" s="152"/>
      <c r="Q153" s="152"/>
      <c r="R153" s="152"/>
      <c r="S153" s="152"/>
      <c r="T153" s="152"/>
      <c r="U153" s="152"/>
      <c r="V153" s="152"/>
      <c r="W153" s="153"/>
    </row>
    <row r="154" spans="2:23" x14ac:dyDescent="0.55000000000000004">
      <c r="B154" s="28" t="s">
        <v>61</v>
      </c>
      <c r="C154" s="23" t="s">
        <v>102</v>
      </c>
      <c r="H154" s="32"/>
      <c r="I154" s="32"/>
      <c r="J154" s="32"/>
      <c r="M154" s="34"/>
      <c r="O154" s="34"/>
      <c r="Q154" s="34"/>
      <c r="S154" s="34"/>
      <c r="T154" s="34"/>
      <c r="U154" s="34"/>
      <c r="V154" s="34"/>
    </row>
    <row r="155" spans="2:23" x14ac:dyDescent="0.55000000000000004">
      <c r="B155" s="55" t="s">
        <v>63</v>
      </c>
      <c r="C155" s="23" t="s">
        <v>4</v>
      </c>
      <c r="H155" s="32"/>
      <c r="I155" s="32"/>
      <c r="J155" s="32"/>
      <c r="M155" s="34"/>
      <c r="O155" s="34"/>
      <c r="Q155" s="34"/>
      <c r="S155" s="34"/>
      <c r="T155" s="34"/>
      <c r="U155" s="34"/>
      <c r="V155" s="34"/>
    </row>
    <row r="156" spans="2:23" x14ac:dyDescent="0.55000000000000004">
      <c r="H156" s="32"/>
      <c r="I156" s="32"/>
      <c r="J156" s="32"/>
      <c r="M156" s="34"/>
      <c r="O156" s="34"/>
      <c r="Q156" s="34"/>
      <c r="S156" s="34"/>
      <c r="T156" s="34"/>
      <c r="U156" s="34"/>
      <c r="V156" s="34"/>
    </row>
    <row r="157" spans="2:23" hidden="1" x14ac:dyDescent="0.55000000000000004">
      <c r="B157" s="23" t="s">
        <v>103</v>
      </c>
      <c r="H157" s="32"/>
      <c r="I157" s="32"/>
      <c r="J157" s="32"/>
      <c r="M157" s="34"/>
      <c r="O157" s="34"/>
      <c r="Q157" s="34"/>
      <c r="S157" s="34"/>
      <c r="T157" s="34"/>
      <c r="U157" s="34"/>
      <c r="V157" s="34"/>
    </row>
    <row r="158" spans="2:23" hidden="1" x14ac:dyDescent="0.55000000000000004">
      <c r="H158" s="32"/>
      <c r="I158" s="32"/>
      <c r="J158" s="32"/>
      <c r="M158" s="34"/>
      <c r="O158" s="34"/>
      <c r="Q158" s="34"/>
      <c r="S158" s="194" t="s">
        <v>178</v>
      </c>
      <c r="T158" s="194"/>
      <c r="U158" s="34"/>
      <c r="V158" s="34"/>
      <c r="W158" s="28" t="s">
        <v>3</v>
      </c>
    </row>
    <row r="159" spans="2:23" hidden="1" x14ac:dyDescent="0.55000000000000004">
      <c r="B159" s="154" t="s">
        <v>44</v>
      </c>
      <c r="C159" s="155"/>
      <c r="D159" s="155"/>
      <c r="E159" s="155"/>
      <c r="F159" s="155"/>
      <c r="G159" s="156"/>
      <c r="H159" s="143" t="s">
        <v>46</v>
      </c>
      <c r="I159" s="143" t="s">
        <v>47</v>
      </c>
      <c r="J159" s="143"/>
      <c r="K159" s="141" t="s">
        <v>48</v>
      </c>
      <c r="L159" s="141"/>
      <c r="M159" s="141"/>
      <c r="N159" s="141"/>
      <c r="O159" s="141"/>
      <c r="P159" s="141"/>
      <c r="Q159" s="141"/>
      <c r="R159" s="141"/>
      <c r="S159" s="141"/>
      <c r="T159" s="141"/>
      <c r="U159" s="141"/>
      <c r="V159" s="141"/>
      <c r="W159" s="141"/>
    </row>
    <row r="160" spans="2:23" hidden="1" x14ac:dyDescent="0.55000000000000004">
      <c r="B160" s="157"/>
      <c r="C160" s="158"/>
      <c r="D160" s="158"/>
      <c r="E160" s="158"/>
      <c r="F160" s="158"/>
      <c r="G160" s="159"/>
      <c r="H160" s="143"/>
      <c r="I160" s="39" t="s">
        <v>49</v>
      </c>
      <c r="J160" s="39" t="s">
        <v>50</v>
      </c>
      <c r="K160" s="141"/>
      <c r="L160" s="141"/>
      <c r="M160" s="141"/>
      <c r="N160" s="141"/>
      <c r="O160" s="141"/>
      <c r="P160" s="141"/>
      <c r="Q160" s="141"/>
      <c r="R160" s="141"/>
      <c r="S160" s="141"/>
      <c r="T160" s="141"/>
      <c r="U160" s="141"/>
      <c r="V160" s="141"/>
      <c r="W160" s="141"/>
    </row>
    <row r="161" spans="2:23" hidden="1" x14ac:dyDescent="0.55000000000000004">
      <c r="B161" s="165"/>
      <c r="C161" s="166"/>
      <c r="D161" s="166"/>
      <c r="E161" s="166"/>
      <c r="F161" s="166"/>
      <c r="G161" s="167"/>
      <c r="H161" s="147">
        <f>SUM(S161:S165)</f>
        <v>0</v>
      </c>
      <c r="I161" s="147">
        <f>ROUNDDOWN((SUM(S161:S165)-SUM(V161:V165))/2,0)</f>
        <v>0</v>
      </c>
      <c r="J161" s="147">
        <f>H161-I161</f>
        <v>0</v>
      </c>
      <c r="K161" s="42"/>
      <c r="L161" s="43"/>
      <c r="M161" s="44"/>
      <c r="N161" s="45" t="s">
        <v>51</v>
      </c>
      <c r="O161" s="44"/>
      <c r="P161" s="45" t="s">
        <v>52</v>
      </c>
      <c r="Q161" s="46"/>
      <c r="R161" s="47" t="s">
        <v>53</v>
      </c>
      <c r="S161" s="46">
        <f>PRODUCT(M161,O161,Q161)</f>
        <v>0</v>
      </c>
      <c r="T161" s="46" t="s">
        <v>54</v>
      </c>
      <c r="U161" s="46" t="s">
        <v>55</v>
      </c>
      <c r="V161" s="44"/>
      <c r="W161" s="48" t="s">
        <v>56</v>
      </c>
    </row>
    <row r="162" spans="2:23" hidden="1" x14ac:dyDescent="0.55000000000000004">
      <c r="B162" s="168"/>
      <c r="C162" s="169"/>
      <c r="D162" s="169"/>
      <c r="E162" s="169"/>
      <c r="F162" s="169"/>
      <c r="G162" s="170"/>
      <c r="H162" s="147"/>
      <c r="I162" s="147"/>
      <c r="J162" s="147"/>
      <c r="K162" s="49"/>
      <c r="M162" s="50"/>
      <c r="N162" s="23" t="s">
        <v>51</v>
      </c>
      <c r="O162" s="50"/>
      <c r="P162" s="23" t="s">
        <v>52</v>
      </c>
      <c r="Q162" s="34"/>
      <c r="R162" s="51" t="s">
        <v>53</v>
      </c>
      <c r="S162" s="34">
        <f t="shared" ref="S162:S165" si="28">PRODUCT(M162,O162,Q162)</f>
        <v>0</v>
      </c>
      <c r="T162" s="34" t="s">
        <v>54</v>
      </c>
      <c r="U162" s="34" t="s">
        <v>55</v>
      </c>
      <c r="V162" s="50"/>
      <c r="W162" s="52" t="s">
        <v>56</v>
      </c>
    </row>
    <row r="163" spans="2:23" hidden="1" x14ac:dyDescent="0.55000000000000004">
      <c r="B163" s="168"/>
      <c r="C163" s="169"/>
      <c r="D163" s="169"/>
      <c r="E163" s="169"/>
      <c r="F163" s="169"/>
      <c r="G163" s="170"/>
      <c r="H163" s="147"/>
      <c r="I163" s="147"/>
      <c r="J163" s="147"/>
      <c r="K163" s="49"/>
      <c r="M163" s="50"/>
      <c r="N163" s="23" t="s">
        <v>51</v>
      </c>
      <c r="O163" s="50"/>
      <c r="P163" s="23" t="s">
        <v>52</v>
      </c>
      <c r="Q163" s="34"/>
      <c r="R163" s="51" t="s">
        <v>53</v>
      </c>
      <c r="S163" s="34">
        <f t="shared" si="28"/>
        <v>0</v>
      </c>
      <c r="T163" s="34" t="s">
        <v>54</v>
      </c>
      <c r="U163" s="34" t="s">
        <v>55</v>
      </c>
      <c r="V163" s="50"/>
      <c r="W163" s="52" t="s">
        <v>56</v>
      </c>
    </row>
    <row r="164" spans="2:23" hidden="1" x14ac:dyDescent="0.55000000000000004">
      <c r="B164" s="168"/>
      <c r="C164" s="169"/>
      <c r="D164" s="169"/>
      <c r="E164" s="169"/>
      <c r="F164" s="169"/>
      <c r="G164" s="170"/>
      <c r="H164" s="147"/>
      <c r="I164" s="147"/>
      <c r="J164" s="147"/>
      <c r="K164" s="49"/>
      <c r="M164" s="50"/>
      <c r="N164" s="23" t="s">
        <v>51</v>
      </c>
      <c r="O164" s="50"/>
      <c r="P164" s="23" t="s">
        <v>52</v>
      </c>
      <c r="Q164" s="34"/>
      <c r="R164" s="51" t="s">
        <v>53</v>
      </c>
      <c r="S164" s="34">
        <f t="shared" si="28"/>
        <v>0</v>
      </c>
      <c r="T164" s="34" t="s">
        <v>54</v>
      </c>
      <c r="U164" s="34" t="s">
        <v>55</v>
      </c>
      <c r="V164" s="50"/>
      <c r="W164" s="52" t="s">
        <v>56</v>
      </c>
    </row>
    <row r="165" spans="2:23" hidden="1" x14ac:dyDescent="0.55000000000000004">
      <c r="B165" s="171"/>
      <c r="C165" s="172"/>
      <c r="D165" s="172"/>
      <c r="E165" s="172"/>
      <c r="F165" s="172"/>
      <c r="G165" s="173"/>
      <c r="H165" s="147"/>
      <c r="I165" s="147"/>
      <c r="J165" s="147"/>
      <c r="K165" s="49"/>
      <c r="M165" s="50"/>
      <c r="N165" s="23" t="s">
        <v>51</v>
      </c>
      <c r="O165" s="50"/>
      <c r="P165" s="23" t="s">
        <v>52</v>
      </c>
      <c r="Q165" s="34"/>
      <c r="R165" s="51" t="s">
        <v>53</v>
      </c>
      <c r="S165" s="34">
        <f t="shared" si="28"/>
        <v>0</v>
      </c>
      <c r="T165" s="34" t="s">
        <v>54</v>
      </c>
      <c r="U165" s="34" t="s">
        <v>55</v>
      </c>
      <c r="V165" s="50"/>
      <c r="W165" s="52" t="s">
        <v>56</v>
      </c>
    </row>
    <row r="166" spans="2:23" hidden="1" x14ac:dyDescent="0.55000000000000004">
      <c r="B166" s="148" t="s">
        <v>60</v>
      </c>
      <c r="C166" s="149"/>
      <c r="D166" s="149"/>
      <c r="E166" s="149"/>
      <c r="F166" s="149"/>
      <c r="G166" s="150"/>
      <c r="H166" s="54">
        <f>SUM(H161:H165)</f>
        <v>0</v>
      </c>
      <c r="I166" s="54">
        <f>SUM(I161:I165)</f>
        <v>0</v>
      </c>
      <c r="J166" s="54">
        <f>SUM(J161:J165)</f>
        <v>0</v>
      </c>
      <c r="K166" s="151"/>
      <c r="L166" s="152"/>
      <c r="M166" s="152"/>
      <c r="N166" s="152"/>
      <c r="O166" s="152"/>
      <c r="P166" s="152"/>
      <c r="Q166" s="152"/>
      <c r="R166" s="152"/>
      <c r="S166" s="152"/>
      <c r="T166" s="152"/>
      <c r="U166" s="152"/>
      <c r="V166" s="152"/>
      <c r="W166" s="153"/>
    </row>
    <row r="167" spans="2:23" hidden="1" x14ac:dyDescent="0.55000000000000004">
      <c r="B167" s="28" t="s">
        <v>61</v>
      </c>
      <c r="C167" s="23" t="s">
        <v>104</v>
      </c>
      <c r="H167" s="32"/>
      <c r="I167" s="32"/>
      <c r="J167" s="32"/>
      <c r="M167" s="34"/>
      <c r="O167" s="34"/>
      <c r="Q167" s="34"/>
      <c r="S167" s="34"/>
      <c r="T167" s="34"/>
      <c r="U167" s="34"/>
      <c r="V167" s="34"/>
    </row>
    <row r="168" spans="2:23" hidden="1" x14ac:dyDescent="0.55000000000000004">
      <c r="B168" s="55" t="s">
        <v>63</v>
      </c>
      <c r="C168" s="23" t="s">
        <v>4</v>
      </c>
      <c r="H168" s="32"/>
      <c r="I168" s="32"/>
      <c r="J168" s="32"/>
      <c r="M168" s="34"/>
      <c r="O168" s="34"/>
      <c r="Q168" s="34"/>
      <c r="S168" s="34"/>
      <c r="T168" s="34"/>
      <c r="U168" s="34"/>
      <c r="V168" s="34"/>
    </row>
    <row r="169" spans="2:23" hidden="1" x14ac:dyDescent="0.55000000000000004">
      <c r="H169" s="32"/>
      <c r="I169" s="32"/>
      <c r="J169" s="32"/>
      <c r="M169" s="34"/>
      <c r="O169" s="34"/>
      <c r="Q169" s="34"/>
      <c r="S169" s="34"/>
      <c r="T169" s="34"/>
      <c r="U169" s="34"/>
      <c r="V169" s="34"/>
    </row>
    <row r="170" spans="2:23" hidden="1" x14ac:dyDescent="0.55000000000000004">
      <c r="H170" s="32"/>
      <c r="I170" s="32"/>
      <c r="J170" s="32"/>
      <c r="M170" s="34"/>
      <c r="O170" s="34"/>
      <c r="Q170" s="34"/>
      <c r="S170" s="34"/>
      <c r="T170" s="34"/>
      <c r="U170" s="34"/>
      <c r="V170" s="34"/>
    </row>
    <row r="171" spans="2:23" ht="14" hidden="1" x14ac:dyDescent="0.55000000000000004">
      <c r="B171" s="75" t="s">
        <v>105</v>
      </c>
      <c r="H171" s="32"/>
      <c r="I171" s="32"/>
      <c r="J171" s="32"/>
      <c r="M171" s="34"/>
      <c r="O171" s="34"/>
      <c r="Q171" s="34"/>
      <c r="S171" s="34"/>
      <c r="T171" s="34"/>
      <c r="U171" s="34"/>
      <c r="V171" s="34"/>
    </row>
    <row r="172" spans="2:23" hidden="1" x14ac:dyDescent="0.55000000000000004">
      <c r="H172" s="32"/>
      <c r="I172" s="32"/>
      <c r="J172" s="32"/>
      <c r="M172" s="34"/>
      <c r="O172" s="34"/>
      <c r="Q172" s="34"/>
      <c r="S172" s="194" t="s">
        <v>178</v>
      </c>
      <c r="T172" s="194"/>
      <c r="U172" s="34"/>
      <c r="V172" s="34"/>
      <c r="W172" s="28" t="s">
        <v>3</v>
      </c>
    </row>
    <row r="173" spans="2:23" hidden="1" x14ac:dyDescent="0.55000000000000004">
      <c r="B173" s="154" t="s">
        <v>44</v>
      </c>
      <c r="C173" s="155"/>
      <c r="D173" s="155"/>
      <c r="E173" s="155"/>
      <c r="F173" s="155"/>
      <c r="G173" s="156"/>
      <c r="H173" s="143" t="s">
        <v>46</v>
      </c>
      <c r="I173" s="143" t="s">
        <v>47</v>
      </c>
      <c r="J173" s="143"/>
      <c r="K173" s="141" t="s">
        <v>48</v>
      </c>
      <c r="L173" s="141"/>
      <c r="M173" s="141"/>
      <c r="N173" s="141"/>
      <c r="O173" s="141"/>
      <c r="P173" s="141"/>
      <c r="Q173" s="141"/>
      <c r="R173" s="141"/>
      <c r="S173" s="141"/>
      <c r="T173" s="141"/>
      <c r="U173" s="141"/>
      <c r="V173" s="141"/>
      <c r="W173" s="141"/>
    </row>
    <row r="174" spans="2:23" hidden="1" x14ac:dyDescent="0.55000000000000004">
      <c r="B174" s="157"/>
      <c r="C174" s="158"/>
      <c r="D174" s="158"/>
      <c r="E174" s="158"/>
      <c r="F174" s="158"/>
      <c r="G174" s="159"/>
      <c r="H174" s="143"/>
      <c r="I174" s="39" t="s">
        <v>49</v>
      </c>
      <c r="J174" s="39" t="s">
        <v>50</v>
      </c>
      <c r="K174" s="141"/>
      <c r="L174" s="141"/>
      <c r="M174" s="141"/>
      <c r="N174" s="141"/>
      <c r="O174" s="141"/>
      <c r="P174" s="141"/>
      <c r="Q174" s="141"/>
      <c r="R174" s="141"/>
      <c r="S174" s="141"/>
      <c r="T174" s="141"/>
      <c r="U174" s="141"/>
      <c r="V174" s="141"/>
      <c r="W174" s="141"/>
    </row>
    <row r="175" spans="2:23" hidden="1" x14ac:dyDescent="0.55000000000000004">
      <c r="B175" s="165"/>
      <c r="C175" s="166"/>
      <c r="D175" s="166"/>
      <c r="E175" s="166"/>
      <c r="F175" s="166"/>
      <c r="G175" s="167"/>
      <c r="H175" s="147">
        <f>SUM(S175:S179)</f>
        <v>0</v>
      </c>
      <c r="I175" s="147">
        <f>SUM(S175:S179)-SUM(V175:V179)</f>
        <v>0</v>
      </c>
      <c r="J175" s="147">
        <f>H175-I175</f>
        <v>0</v>
      </c>
      <c r="K175" s="56" t="s">
        <v>106</v>
      </c>
      <c r="L175" s="43"/>
      <c r="M175" s="44"/>
      <c r="N175" s="45" t="s">
        <v>51</v>
      </c>
      <c r="O175" s="44"/>
      <c r="P175" s="45" t="s">
        <v>107</v>
      </c>
      <c r="Q175" s="44"/>
      <c r="R175" s="47" t="s">
        <v>108</v>
      </c>
      <c r="S175" s="46">
        <f>PRODUCT(M175,O175,Q175)</f>
        <v>0</v>
      </c>
      <c r="T175" s="46" t="s">
        <v>54</v>
      </c>
      <c r="U175" s="46" t="s">
        <v>55</v>
      </c>
      <c r="V175" s="44"/>
      <c r="W175" s="48" t="s">
        <v>56</v>
      </c>
    </row>
    <row r="176" spans="2:23" hidden="1" x14ac:dyDescent="0.55000000000000004">
      <c r="B176" s="168"/>
      <c r="C176" s="169"/>
      <c r="D176" s="169"/>
      <c r="E176" s="169"/>
      <c r="F176" s="169"/>
      <c r="G176" s="170"/>
      <c r="H176" s="147"/>
      <c r="I176" s="147"/>
      <c r="J176" s="147"/>
      <c r="K176" s="53" t="s">
        <v>109</v>
      </c>
      <c r="M176" s="50"/>
      <c r="N176" s="23" t="s">
        <v>51</v>
      </c>
      <c r="O176" s="50"/>
      <c r="P176" s="23" t="s">
        <v>52</v>
      </c>
      <c r="Q176" s="34"/>
      <c r="R176" s="51" t="s">
        <v>53</v>
      </c>
      <c r="S176" s="34">
        <f t="shared" ref="S176:S179" si="29">PRODUCT(M176,O176,Q176)</f>
        <v>0</v>
      </c>
      <c r="T176" s="34" t="s">
        <v>54</v>
      </c>
      <c r="U176" s="34" t="s">
        <v>55</v>
      </c>
      <c r="V176" s="50"/>
      <c r="W176" s="52" t="s">
        <v>56</v>
      </c>
    </row>
    <row r="177" spans="2:23" hidden="1" x14ac:dyDescent="0.55000000000000004">
      <c r="B177" s="168"/>
      <c r="C177" s="169"/>
      <c r="D177" s="169"/>
      <c r="E177" s="169"/>
      <c r="F177" s="169"/>
      <c r="G177" s="170"/>
      <c r="H177" s="147"/>
      <c r="I177" s="147"/>
      <c r="J177" s="147"/>
      <c r="K177" s="53" t="s">
        <v>110</v>
      </c>
      <c r="M177" s="50"/>
      <c r="N177" s="23" t="s">
        <v>51</v>
      </c>
      <c r="O177" s="50"/>
      <c r="P177" s="23" t="s">
        <v>52</v>
      </c>
      <c r="Q177" s="34"/>
      <c r="R177" s="51" t="s">
        <v>53</v>
      </c>
      <c r="S177" s="34">
        <f t="shared" si="29"/>
        <v>0</v>
      </c>
      <c r="T177" s="34" t="s">
        <v>54</v>
      </c>
      <c r="U177" s="34" t="s">
        <v>55</v>
      </c>
      <c r="V177" s="50"/>
      <c r="W177" s="52" t="s">
        <v>56</v>
      </c>
    </row>
    <row r="178" spans="2:23" hidden="1" x14ac:dyDescent="0.55000000000000004">
      <c r="B178" s="168"/>
      <c r="C178" s="169"/>
      <c r="D178" s="169"/>
      <c r="E178" s="169"/>
      <c r="F178" s="169"/>
      <c r="G178" s="170"/>
      <c r="H178" s="147"/>
      <c r="I178" s="147"/>
      <c r="J178" s="147"/>
      <c r="K178" s="49"/>
      <c r="M178" s="50"/>
      <c r="N178" s="23" t="s">
        <v>51</v>
      </c>
      <c r="O178" s="50"/>
      <c r="P178" s="23" t="s">
        <v>52</v>
      </c>
      <c r="Q178" s="34"/>
      <c r="R178" s="51" t="s">
        <v>53</v>
      </c>
      <c r="S178" s="34">
        <f t="shared" si="29"/>
        <v>0</v>
      </c>
      <c r="T178" s="34" t="s">
        <v>54</v>
      </c>
      <c r="U178" s="34" t="s">
        <v>55</v>
      </c>
      <c r="V178" s="50"/>
      <c r="W178" s="52" t="s">
        <v>56</v>
      </c>
    </row>
    <row r="179" spans="2:23" hidden="1" x14ac:dyDescent="0.55000000000000004">
      <c r="B179" s="171"/>
      <c r="C179" s="172"/>
      <c r="D179" s="172"/>
      <c r="E179" s="172"/>
      <c r="F179" s="172"/>
      <c r="G179" s="173"/>
      <c r="H179" s="147"/>
      <c r="I179" s="147"/>
      <c r="J179" s="147"/>
      <c r="K179" s="49"/>
      <c r="M179" s="50"/>
      <c r="N179" s="23" t="s">
        <v>51</v>
      </c>
      <c r="O179" s="50"/>
      <c r="P179" s="23" t="s">
        <v>52</v>
      </c>
      <c r="Q179" s="34"/>
      <c r="R179" s="51" t="s">
        <v>53</v>
      </c>
      <c r="S179" s="34">
        <f t="shared" si="29"/>
        <v>0</v>
      </c>
      <c r="T179" s="34" t="s">
        <v>54</v>
      </c>
      <c r="U179" s="34" t="s">
        <v>55</v>
      </c>
      <c r="V179" s="50"/>
      <c r="W179" s="52" t="s">
        <v>56</v>
      </c>
    </row>
    <row r="180" spans="2:23" hidden="1" x14ac:dyDescent="0.55000000000000004">
      <c r="B180" s="148" t="s">
        <v>60</v>
      </c>
      <c r="C180" s="149"/>
      <c r="D180" s="149"/>
      <c r="E180" s="149"/>
      <c r="F180" s="149"/>
      <c r="G180" s="150"/>
      <c r="H180" s="54">
        <f>SUM(H175:H179)</f>
        <v>0</v>
      </c>
      <c r="I180" s="54">
        <f>SUM(I175:I179)</f>
        <v>0</v>
      </c>
      <c r="J180" s="54">
        <f>SUM(J175:J179)</f>
        <v>0</v>
      </c>
      <c r="K180" s="151"/>
      <c r="L180" s="152"/>
      <c r="M180" s="152"/>
      <c r="N180" s="152"/>
      <c r="O180" s="152"/>
      <c r="P180" s="152"/>
      <c r="Q180" s="152"/>
      <c r="R180" s="152"/>
      <c r="S180" s="152"/>
      <c r="T180" s="152"/>
      <c r="U180" s="152"/>
      <c r="V180" s="152"/>
      <c r="W180" s="153"/>
    </row>
    <row r="181" spans="2:23" hidden="1" x14ac:dyDescent="0.55000000000000004">
      <c r="B181" s="28" t="s">
        <v>61</v>
      </c>
      <c r="C181" s="23" t="s">
        <v>8</v>
      </c>
      <c r="H181" s="32"/>
      <c r="I181" s="32"/>
      <c r="J181" s="32"/>
      <c r="M181" s="34"/>
      <c r="O181" s="34"/>
      <c r="Q181" s="34"/>
      <c r="S181" s="34"/>
      <c r="T181" s="34"/>
      <c r="U181" s="34"/>
      <c r="V181" s="34"/>
    </row>
    <row r="182" spans="2:23" hidden="1" x14ac:dyDescent="0.55000000000000004">
      <c r="B182" s="55" t="s">
        <v>63</v>
      </c>
      <c r="C182" s="23" t="s">
        <v>9</v>
      </c>
      <c r="H182" s="32"/>
      <c r="I182" s="32"/>
      <c r="J182" s="32"/>
      <c r="M182" s="34"/>
      <c r="O182" s="34"/>
      <c r="Q182" s="34"/>
      <c r="S182" s="34"/>
      <c r="T182" s="34"/>
      <c r="U182" s="34"/>
      <c r="V182" s="34"/>
    </row>
  </sheetData>
  <mergeCells count="168">
    <mergeCell ref="R115:W119"/>
    <mergeCell ref="B120:G124"/>
    <mergeCell ref="H120:H124"/>
    <mergeCell ref="I120:I124"/>
    <mergeCell ref="J120:J124"/>
    <mergeCell ref="K120:K124"/>
    <mergeCell ref="L120:Q124"/>
    <mergeCell ref="R120:W124"/>
    <mergeCell ref="B109:G109"/>
    <mergeCell ref="K109:W109"/>
    <mergeCell ref="B113:G114"/>
    <mergeCell ref="H113:H114"/>
    <mergeCell ref="I113:I114"/>
    <mergeCell ref="J113:J114"/>
    <mergeCell ref="K113:K114"/>
    <mergeCell ref="L113:Q114"/>
    <mergeCell ref="R113:W114"/>
    <mergeCell ref="B115:G119"/>
    <mergeCell ref="H115:H119"/>
    <mergeCell ref="I115:I119"/>
    <mergeCell ref="J115:J119"/>
    <mergeCell ref="K115:K119"/>
    <mergeCell ref="L115:Q119"/>
    <mergeCell ref="B91:G95"/>
    <mergeCell ref="H91:H95"/>
    <mergeCell ref="I91:I95"/>
    <mergeCell ref="J91:J95"/>
    <mergeCell ref="B83:G83"/>
    <mergeCell ref="B104:G108"/>
    <mergeCell ref="H104:H108"/>
    <mergeCell ref="I104:I108"/>
    <mergeCell ref="J104:J108"/>
    <mergeCell ref="K36:W37"/>
    <mergeCell ref="K53:W53"/>
    <mergeCell ref="C54:E54"/>
    <mergeCell ref="K58:W59"/>
    <mergeCell ref="K83:W83"/>
    <mergeCell ref="B89:G90"/>
    <mergeCell ref="H89:H90"/>
    <mergeCell ref="I89:J89"/>
    <mergeCell ref="K89:W90"/>
    <mergeCell ref="H76:H77"/>
    <mergeCell ref="I76:J76"/>
    <mergeCell ref="K76:W77"/>
    <mergeCell ref="B78:G82"/>
    <mergeCell ref="H78:H82"/>
    <mergeCell ref="I78:I82"/>
    <mergeCell ref="J78:J82"/>
    <mergeCell ref="B60:C64"/>
    <mergeCell ref="D60:G64"/>
    <mergeCell ref="H60:H64"/>
    <mergeCell ref="I60:I64"/>
    <mergeCell ref="J60:J64"/>
    <mergeCell ref="B65:C65"/>
    <mergeCell ref="D65:G65"/>
    <mergeCell ref="O2:W2"/>
    <mergeCell ref="K9:W10"/>
    <mergeCell ref="K16:W16"/>
    <mergeCell ref="B24:E28"/>
    <mergeCell ref="F24:G28"/>
    <mergeCell ref="H24:H28"/>
    <mergeCell ref="I24:I28"/>
    <mergeCell ref="J24:J28"/>
    <mergeCell ref="B29:E29"/>
    <mergeCell ref="F29:G29"/>
    <mergeCell ref="B22:E23"/>
    <mergeCell ref="F22:G23"/>
    <mergeCell ref="H22:H23"/>
    <mergeCell ref="I22:J22"/>
    <mergeCell ref="K22:W23"/>
    <mergeCell ref="K29:W29"/>
    <mergeCell ref="B11:E15"/>
    <mergeCell ref="F11:G15"/>
    <mergeCell ref="H11:H15"/>
    <mergeCell ref="I11:I15"/>
    <mergeCell ref="J11:J15"/>
    <mergeCell ref="B16:E16"/>
    <mergeCell ref="F16:G16"/>
    <mergeCell ref="B4:S4"/>
    <mergeCell ref="B9:E10"/>
    <mergeCell ref="F9:G10"/>
    <mergeCell ref="H9:H10"/>
    <mergeCell ref="I9:J9"/>
    <mergeCell ref="B96:G96"/>
    <mergeCell ref="K96:W96"/>
    <mergeCell ref="B102:G103"/>
    <mergeCell ref="H102:H103"/>
    <mergeCell ref="I102:J102"/>
    <mergeCell ref="K102:W103"/>
    <mergeCell ref="B36:B37"/>
    <mergeCell ref="C36:C37"/>
    <mergeCell ref="D36:D37"/>
    <mergeCell ref="E36:E37"/>
    <mergeCell ref="F36:F37"/>
    <mergeCell ref="G36:G37"/>
    <mergeCell ref="H36:H37"/>
    <mergeCell ref="I36:J36"/>
    <mergeCell ref="K65:W65"/>
    <mergeCell ref="B76:G77"/>
    <mergeCell ref="B58:C59"/>
    <mergeCell ref="D58:G59"/>
    <mergeCell ref="H58:H59"/>
    <mergeCell ref="I58:J58"/>
    <mergeCell ref="I175:I179"/>
    <mergeCell ref="J175:J179"/>
    <mergeCell ref="B146:G147"/>
    <mergeCell ref="J148:J152"/>
    <mergeCell ref="H125:H129"/>
    <mergeCell ref="I125:I129"/>
    <mergeCell ref="J125:J129"/>
    <mergeCell ref="K125:K129"/>
    <mergeCell ref="L125:Q129"/>
    <mergeCell ref="B159:G160"/>
    <mergeCell ref="H159:H160"/>
    <mergeCell ref="I159:J159"/>
    <mergeCell ref="K159:W160"/>
    <mergeCell ref="B135:G139"/>
    <mergeCell ref="H135:H139"/>
    <mergeCell ref="I135:I139"/>
    <mergeCell ref="J135:J139"/>
    <mergeCell ref="K135:K139"/>
    <mergeCell ref="L135:Q139"/>
    <mergeCell ref="R135:W139"/>
    <mergeCell ref="B140:G140"/>
    <mergeCell ref="L140:Q140"/>
    <mergeCell ref="R140:W140"/>
    <mergeCell ref="H146:H147"/>
    <mergeCell ref="I130:I134"/>
    <mergeCell ref="J130:J134"/>
    <mergeCell ref="K130:K134"/>
    <mergeCell ref="L130:Q134"/>
    <mergeCell ref="R130:W134"/>
    <mergeCell ref="B125:G129"/>
    <mergeCell ref="B161:G165"/>
    <mergeCell ref="H161:H165"/>
    <mergeCell ref="I161:I165"/>
    <mergeCell ref="J161:J165"/>
    <mergeCell ref="K146:W147"/>
    <mergeCell ref="B148:G152"/>
    <mergeCell ref="H148:H152"/>
    <mergeCell ref="I148:I152"/>
    <mergeCell ref="I146:J146"/>
    <mergeCell ref="B153:G153"/>
    <mergeCell ref="K153:W153"/>
    <mergeCell ref="B180:G180"/>
    <mergeCell ref="K180:W180"/>
    <mergeCell ref="S8:T8"/>
    <mergeCell ref="S21:T21"/>
    <mergeCell ref="Q35:T35"/>
    <mergeCell ref="S57:T57"/>
    <mergeCell ref="S75:T75"/>
    <mergeCell ref="S88:T88"/>
    <mergeCell ref="S101:T101"/>
    <mergeCell ref="Q112:T112"/>
    <mergeCell ref="S145:T145"/>
    <mergeCell ref="S158:T158"/>
    <mergeCell ref="S172:T172"/>
    <mergeCell ref="B166:G166"/>
    <mergeCell ref="K166:W166"/>
    <mergeCell ref="B173:G174"/>
    <mergeCell ref="H173:H174"/>
    <mergeCell ref="I173:J173"/>
    <mergeCell ref="K173:W174"/>
    <mergeCell ref="B175:G179"/>
    <mergeCell ref="H175:H179"/>
    <mergeCell ref="R125:W129"/>
    <mergeCell ref="B130:G134"/>
    <mergeCell ref="H130:H134"/>
  </mergeCells>
  <phoneticPr fontId="2"/>
  <pageMargins left="0.70866141732283472" right="0.70866141732283472" top="0.74803149606299213" bottom="0.74803149606299213" header="0.31496062992125984" footer="0.31496062992125984"/>
  <pageSetup paperSize="9" scale="48" fitToHeight="0" orientation="portrait" blackAndWhite="1" r:id="rId1"/>
  <rowBreaks count="1" manualBreakCount="1">
    <brk id="70"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マスタ</vt:lpstr>
      <vt:lpstr>交付申請書（税込み）</vt:lpstr>
      <vt:lpstr>別紙　実施計画（税込み）</vt:lpstr>
      <vt:lpstr>交付変更承認申請書（税込み）</vt:lpstr>
      <vt:lpstr>別紙　変更実施計画（税込み）</vt:lpstr>
      <vt:lpstr>概算払請求書（税込み）</vt:lpstr>
      <vt:lpstr>別紙　概算払状況（税込み）</vt:lpstr>
      <vt:lpstr>実績報告書（税込み）</vt:lpstr>
      <vt:lpstr>別紙　実績報告（税込み）</vt:lpstr>
      <vt:lpstr>知的財産権報告</vt:lpstr>
      <vt:lpstr>知的財産権報告別紙著作権</vt:lpstr>
      <vt:lpstr>マスタ!Print_Area</vt:lpstr>
      <vt:lpstr>'概算払請求書（税込み）'!Print_Area</vt:lpstr>
      <vt:lpstr>'交付申請書（税込み）'!Print_Area</vt:lpstr>
      <vt:lpstr>'交付変更承認申請書（税込み）'!Print_Area</vt:lpstr>
      <vt:lpstr>'実績報告書（税込み）'!Print_Area</vt:lpstr>
      <vt:lpstr>知的財産権報告!Print_Area</vt:lpstr>
      <vt:lpstr>知的財産権報告別紙著作権!Print_Area</vt:lpstr>
      <vt:lpstr>'別紙　概算払状況（税込み）'!Print_Area</vt:lpstr>
      <vt:lpstr>'別紙　実施計画（税込み）'!Print_Area</vt:lpstr>
      <vt:lpstr>'別紙　実績報告（税込み）'!Print_Area</vt:lpstr>
      <vt:lpstr>'別紙　変更実施計画（税込み）'!Print_Area</vt:lpstr>
      <vt:lpstr>'別紙　概算払状況（税込み）'!Print_Titles</vt:lpstr>
      <vt:lpstr>'別紙　実施計画（税込み）'!Print_Titles</vt:lpstr>
      <vt:lpstr>'別紙　実績報告（税込み）'!Print_Titles</vt:lpstr>
      <vt:lpstr>'別紙　変更実施計画（税込み）'!Print_Titles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秀俊</dc:creator>
  <cp:lastModifiedBy>雄介 嶋</cp:lastModifiedBy>
  <cp:lastPrinted>2022-05-06T02:19:53Z</cp:lastPrinted>
  <dcterms:created xsi:type="dcterms:W3CDTF">2022-04-07T08:44:03Z</dcterms:created>
  <dcterms:modified xsi:type="dcterms:W3CDTF">2025-06-17T11:43:46Z</dcterms:modified>
</cp:coreProperties>
</file>